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3920" yWindow="-15" windowWidth="13965" windowHeight="13440"/>
  </bookViews>
  <sheets>
    <sheet name="VPA support" sheetId="5" r:id="rId1"/>
    <sheet name="VPA implementing" sheetId="7" r:id="rId2"/>
    <sheet name="VPA negotiating" sheetId="8" r:id="rId3"/>
  </sheets>
  <definedNames>
    <definedName name="_xlnm.Print_Area" localSheetId="1">'VPA implementing'!$A$1:$L$8</definedName>
    <definedName name="_xlnm.Print_Area" localSheetId="2">'VPA negotiating'!$A$1:$L$11</definedName>
    <definedName name="_xlnm.Print_Titles" localSheetId="0">'VPA support'!$3:$3</definedName>
  </definedNames>
  <calcPr calcId="145621"/>
</workbook>
</file>

<file path=xl/calcChain.xml><?xml version="1.0" encoding="utf-8"?>
<calcChain xmlns="http://schemas.openxmlformats.org/spreadsheetml/2006/main">
  <c r="J2" i="8" l="1"/>
  <c r="I2" i="8"/>
  <c r="H2" i="8"/>
  <c r="G2" i="8"/>
  <c r="F2" i="8"/>
  <c r="E2" i="8"/>
  <c r="D2" i="8"/>
  <c r="C2" i="8"/>
  <c r="J2" i="7"/>
  <c r="I2" i="7"/>
  <c r="H2" i="7"/>
  <c r="G2" i="7"/>
  <c r="F2" i="7"/>
  <c r="E2" i="7"/>
  <c r="D2" i="7"/>
  <c r="C2" i="7"/>
  <c r="L114" i="5"/>
  <c r="L66" i="5"/>
  <c r="L123" i="5" l="1"/>
  <c r="L124" i="5" s="1"/>
  <c r="P124" i="5" l="1"/>
</calcChain>
</file>

<file path=xl/comments1.xml><?xml version="1.0" encoding="utf-8"?>
<comments xmlns="http://schemas.openxmlformats.org/spreadsheetml/2006/main">
  <authors>
    <author>HIPLER Ulrich (DEVCO)</author>
    <author>Clare Brogan</author>
    <author>LT</author>
  </authors>
  <commentList>
    <comment ref="P18" authorId="0">
      <text>
        <r>
          <rPr>
            <b/>
            <sz val="9"/>
            <color indexed="81"/>
            <rFont val="Tahoma"/>
            <family val="2"/>
          </rPr>
          <t>HIPLER Ulrich (DEVCO):</t>
        </r>
        <r>
          <rPr>
            <sz val="9"/>
            <color indexed="81"/>
            <rFont val="Tahoma"/>
            <family val="2"/>
          </rPr>
          <t xml:space="preserve">
funding 5 countries</t>
        </r>
      </text>
    </comment>
    <comment ref="P23" authorId="1">
      <text>
        <r>
          <rPr>
            <b/>
            <sz val="9"/>
            <color indexed="81"/>
            <rFont val="Tahoma"/>
            <family val="2"/>
          </rPr>
          <t>Clare Brogan:</t>
        </r>
        <r>
          <rPr>
            <sz val="9"/>
            <color indexed="81"/>
            <rFont val="Tahoma"/>
            <family val="2"/>
          </rPr>
          <t xml:space="preserve">
I have extracted the value of the Ghana component. </t>
        </r>
      </text>
    </comment>
    <comment ref="P25" authorId="1">
      <text>
        <r>
          <rPr>
            <b/>
            <sz val="9"/>
            <color indexed="81"/>
            <rFont val="Tahoma"/>
            <family val="2"/>
          </rPr>
          <t>Clare Brogan:</t>
        </r>
        <r>
          <rPr>
            <sz val="9"/>
            <color indexed="81"/>
            <rFont val="Tahoma"/>
            <family val="2"/>
          </rPr>
          <t xml:space="preserve">
Bart, I don't think this gives a good reflection of the funds available to the sector to support the process.  Could you offer a more reliable estijmate?</t>
        </r>
      </text>
    </comment>
    <comment ref="P26" authorId="1">
      <text>
        <r>
          <rPr>
            <b/>
            <sz val="9"/>
            <color indexed="81"/>
            <rFont val="Tahoma"/>
            <family val="2"/>
          </rPr>
          <t>Clare Brogan:</t>
        </r>
        <r>
          <rPr>
            <sz val="9"/>
            <color indexed="81"/>
            <rFont val="Tahoma"/>
            <family val="2"/>
          </rPr>
          <t xml:space="preserve">
approximate estimate as the project is multi-country.  Estimate comes from FERN</t>
        </r>
      </text>
    </comment>
    <comment ref="P35" authorId="0">
      <text>
        <r>
          <rPr>
            <b/>
            <sz val="9"/>
            <color indexed="81"/>
            <rFont val="Tahoma"/>
            <family val="2"/>
          </rPr>
          <t>HIPLER Ulrich (DEVCO):</t>
        </r>
        <r>
          <rPr>
            <sz val="9"/>
            <color indexed="81"/>
            <rFont val="Tahoma"/>
            <family val="2"/>
          </rPr>
          <t xml:space="preserve">
8.8 mil £</t>
        </r>
      </text>
    </comment>
    <comment ref="P40" authorId="2">
      <text>
        <r>
          <rPr>
            <b/>
            <sz val="9"/>
            <color indexed="81"/>
            <rFont val="Tahoma"/>
            <family val="2"/>
          </rPr>
          <t>LT:</t>
        </r>
        <r>
          <rPr>
            <sz val="9"/>
            <color indexed="81"/>
            <rFont val="Tahoma"/>
            <family val="2"/>
          </rPr>
          <t xml:space="preserve">
Contract is £6,3 million. Converted to  Euro according to the rate of 26/1/2015.</t>
        </r>
      </text>
    </comment>
    <comment ref="P41" authorId="0">
      <text>
        <r>
          <rPr>
            <b/>
            <sz val="9"/>
            <color indexed="81"/>
            <rFont val="Tahoma"/>
            <family val="2"/>
          </rPr>
          <t>HIPLER Ulrich (DEVCO):</t>
        </r>
        <r>
          <rPr>
            <sz val="9"/>
            <color indexed="81"/>
            <rFont val="Tahoma"/>
            <family val="2"/>
          </rPr>
          <t xml:space="preserve">
4.2 mill £</t>
        </r>
      </text>
    </comment>
    <comment ref="P42" authorId="2">
      <text>
        <r>
          <rPr>
            <b/>
            <sz val="9"/>
            <color indexed="81"/>
            <rFont val="Tahoma"/>
            <family val="2"/>
          </rPr>
          <t>LT:</t>
        </r>
        <r>
          <rPr>
            <sz val="9"/>
            <color indexed="81"/>
            <rFont val="Tahoma"/>
            <family val="2"/>
          </rPr>
          <t xml:space="preserve">
Indicative budget foreseen in BPC-decision 23317</t>
        </r>
      </text>
    </comment>
    <comment ref="Q42" authorId="2">
      <text>
        <r>
          <rPr>
            <b/>
            <sz val="9"/>
            <color indexed="81"/>
            <rFont val="Tahoma"/>
            <family val="2"/>
          </rPr>
          <t>LT:</t>
        </r>
        <r>
          <rPr>
            <sz val="9"/>
            <color indexed="81"/>
            <rFont val="Tahoma"/>
            <family val="2"/>
          </rPr>
          <t xml:space="preserve">
Indicative timing</t>
        </r>
      </text>
    </comment>
    <comment ref="R42" authorId="2">
      <text>
        <r>
          <rPr>
            <b/>
            <sz val="9"/>
            <color indexed="81"/>
            <rFont val="Tahoma"/>
            <family val="2"/>
          </rPr>
          <t>LT:</t>
        </r>
        <r>
          <rPr>
            <sz val="9"/>
            <color indexed="81"/>
            <rFont val="Tahoma"/>
            <family val="2"/>
          </rPr>
          <t xml:space="preserve">
Here I've assumed 2-year durationo of the contract. But the ToR remains to be drafted and we may be able to cover 3 years i.e. Until end of 2018. </t>
        </r>
      </text>
    </comment>
  </commentList>
</comments>
</file>

<file path=xl/comments2.xml><?xml version="1.0" encoding="utf-8"?>
<comments xmlns="http://schemas.openxmlformats.org/spreadsheetml/2006/main">
  <authors>
    <author>LT</author>
  </authors>
  <commentList>
    <comment ref="I3" authorId="0">
      <text>
        <r>
          <rPr>
            <b/>
            <sz val="9"/>
            <color indexed="81"/>
            <rFont val="Tahoma"/>
            <family val="2"/>
          </rPr>
          <t>LT:</t>
        </r>
        <r>
          <rPr>
            <sz val="9"/>
            <color indexed="81"/>
            <rFont val="Tahoma"/>
            <family val="2"/>
          </rPr>
          <t xml:space="preserve">
FAO currently finances development of civil society independent monitoring, but that funding is very short-term (2nd 1-year contract on-going). Also funding for the TLAS Independent Audit will be needed.</t>
        </r>
      </text>
    </comment>
  </commentList>
</comments>
</file>

<file path=xl/sharedStrings.xml><?xml version="1.0" encoding="utf-8"?>
<sst xmlns="http://schemas.openxmlformats.org/spreadsheetml/2006/main" count="1139" uniqueCount="390">
  <si>
    <t>Country</t>
  </si>
  <si>
    <t>Ghana</t>
  </si>
  <si>
    <t>Liberia</t>
  </si>
  <si>
    <t>Cameroun</t>
  </si>
  <si>
    <t>CAR</t>
  </si>
  <si>
    <t>Honduras</t>
  </si>
  <si>
    <t>Guyana</t>
  </si>
  <si>
    <t>Côte d'Ivoire</t>
  </si>
  <si>
    <t>Gabon</t>
  </si>
  <si>
    <t>Malaysia</t>
  </si>
  <si>
    <t>Thailand</t>
  </si>
  <si>
    <t>Vietnam</t>
  </si>
  <si>
    <t>Lao PDR</t>
  </si>
  <si>
    <t>Myanmar</t>
  </si>
  <si>
    <t>Cambodia</t>
  </si>
  <si>
    <t>Donor</t>
  </si>
  <si>
    <t>up to</t>
  </si>
  <si>
    <t>UK</t>
  </si>
  <si>
    <t>DE</t>
  </si>
  <si>
    <t>Indonesia</t>
  </si>
  <si>
    <t>FR</t>
  </si>
  <si>
    <t>DRC</t>
  </si>
  <si>
    <t>BE</t>
  </si>
  <si>
    <t>NONE</t>
  </si>
  <si>
    <t>x</t>
  </si>
  <si>
    <t>VPA negotiating countries</t>
  </si>
  <si>
    <t xml:space="preserve"> </t>
  </si>
  <si>
    <t>Implementer</t>
  </si>
  <si>
    <t xml:space="preserve">from </t>
  </si>
  <si>
    <t>Rep. of Congo</t>
  </si>
  <si>
    <t xml:space="preserve">ongoing    </t>
  </si>
  <si>
    <t>CAGDF</t>
  </si>
  <si>
    <t>ongoing</t>
  </si>
  <si>
    <t>World Bank</t>
  </si>
  <si>
    <t>Autonomisation des communautés par l’utilisation du droit (Gabon, Ghana and Rep. of Congo)</t>
  </si>
  <si>
    <t>Capacity building</t>
  </si>
  <si>
    <t>DFID</t>
  </si>
  <si>
    <t>Client Earth</t>
  </si>
  <si>
    <t>Facilitation FLEGT</t>
  </si>
  <si>
    <t>Facilitation du processus FLEGT au Congo. Dynamisation. Coordination.</t>
  </si>
  <si>
    <t>IDLGroup</t>
  </si>
  <si>
    <t>Appui à la mise en œuvre de l’APV-FLEGT en République du Congo</t>
  </si>
  <si>
    <t>Development of regulatory texts, support to forest enterprises, and FLEGT related training and capacity building to private sector, civil society and forest administration</t>
  </si>
  <si>
    <t>MoU signed with AFD. Contracting phase in progress</t>
  </si>
  <si>
    <t>to start in 2015?</t>
  </si>
  <si>
    <t>prospective</t>
  </si>
  <si>
    <t>Observation indépendante (OI) de lapplication de la légalité forestière  et de la gouvernance en appui au Système de Vérification de la Légalité (SVL) en République du Congo(RC)</t>
  </si>
  <si>
    <t>total amount [€]</t>
  </si>
  <si>
    <t>EU</t>
  </si>
  <si>
    <t>FAO</t>
  </si>
  <si>
    <t>Subject/ Title</t>
  </si>
  <si>
    <t>forest related actions ----------- ongoing/prospective actions 2015 - 2020</t>
  </si>
  <si>
    <t>8 different FAO projects</t>
  </si>
  <si>
    <t>Preparing FLEGT licensing; VPA Impact Monitoring; public procurement policy on timber (products); capcity development timber processing enterprises; improving Off-Reserve Logging; coordination of government institutions; improve wood traceability systems</t>
  </si>
  <si>
    <t xml:space="preserve">FAO </t>
  </si>
  <si>
    <t>5 different Fao projects</t>
  </si>
  <si>
    <t>Amélioration et diffusion des cadres politique, légal et réglementaire avec le processus APV/FLEGT</t>
  </si>
  <si>
    <t>Ministère des Eaux et Forêts (MEFCP)</t>
  </si>
  <si>
    <t>7 different FAO projects</t>
  </si>
  <si>
    <t xml:space="preserve">improvement of participative forest management; participation of indigenous communities in the framework of the FLEGT Action Plan; participation of the civili society in the definition of legal timber; improve wood traceability systems; improvement of forest governance; capacity building  </t>
  </si>
  <si>
    <t xml:space="preserve">SERNA ICF Fundación Madera Verde FDsF Agenda Forestal Hondureña; Alianza Sustentabilidad Ecológica y Justicia Social </t>
  </si>
  <si>
    <t xml:space="preserve">Attorney-General’s Chambers &amp; Ministry of Legal Affairs; Guyana Forestry Commission; Upper Berbice Forest &amp; Agricultural Producers Association </t>
  </si>
  <si>
    <t>7 different Fao projects</t>
  </si>
  <si>
    <t>VPA implementing countries</t>
  </si>
  <si>
    <t>preparing VPA negotiations countries</t>
  </si>
  <si>
    <t>Total</t>
  </si>
  <si>
    <t>Strengthening the Role of Community Forestry in Forest Law Enforcement, Governance and Trade in Cambodia</t>
  </si>
  <si>
    <t>Regional Community Forestry Training Center for Asia and the Pacific (RECOFTC)</t>
  </si>
  <si>
    <t>Centre for International Development and Training (CIDT), University of Wolverhampton; OCEAN; Groupe d’Action pour Sauver l’Homme et Son Environnement (GASHE); Groupe d'Encadrement pour le Développement Intégral (GEDI); Ministère de l’Environnement, Conservation de la Nature et Tourisme (MECNT); Tropenbos International</t>
  </si>
  <si>
    <t>capacity building of bidders organizations for project proposals; Transparency and accountability in the collection and redistribution of forest fees in forest provinces in DRC; Extension project of legislation and regulations affecting forestry industrial type and craft in perspective VPA / FLEGT DRC; Support for the promotion of legal artisanal logging in Districts Plateau Kwango and Kwilu / Bandundu Province in DR Congo; Formalizing the monitoring of harvest and export of wood Afrormosia in the framework of CITES as a preparatory phase of the Legality Assurance System (LAS) VPA being negotiated between the DR Congo and the European Union; Cooperatives of artisanal miners in the service of the legality and economic efficiency for all; FLEGT-VPA: Operating and legal timber trade, a case of all in Eastern Provence</t>
  </si>
  <si>
    <t>AMISTAD; MINEF; Ministère des Eaux et Forêts (MINEF); CIFOR; SOS-Forêts; Wild Chimpanzee Foundation (WCF)</t>
  </si>
  <si>
    <t>Capacity building on FLEGT process in Côte d'Ivoire; Capacity building of multi-stakeholder consultation platform; Strengthening the Trading Technical Committee for taking better account of the domestic market (local or domestic) in the VPA; Supporting the development of reflections on the domestic timber market in Ivory Coast; Capacity building project of civil society on the FLEGT proces; Consolidate the achievements of communities independent observation mandated in the classified forest Cavally and show the benefits of this approach in forest governance in Ivory Coast; Development of an independent control strategy of forest management in a forest reserve with civil society and communities as a pilot initiative in the FLEGT process in Côte d'Ivoire</t>
  </si>
  <si>
    <t>2 different Fao projects</t>
  </si>
  <si>
    <t>Bridging TLAS to the small furniture industry in Indonesia; Improving knowledge and understanding of EU FLEGT scheme and SVLK to community forestry user groups and small and medium scale timber businesses in Kutai Kartanegara District, East Kalimantan</t>
  </si>
  <si>
    <t>ASMINDO KKDS</t>
  </si>
  <si>
    <t>Building Local Capacity and a CSO forestry network for improved forest governance in Lao PDR</t>
  </si>
  <si>
    <t>Rural Research and Development Promoting Knowledge Association (RRDPA)</t>
  </si>
  <si>
    <t>Increasing Public Awareness and Consultations for the implementation of Chainsaw Milling Regulation #115-11; Awareness Raising and Capacity Building of Chainsaw Operators and Forest Communities to Conform to Forestry Regulations in Liberia</t>
  </si>
  <si>
    <t>Forestry Development Authority (FDA); Liberia Chainsaw and Timber Dealers Union (LICSATDUN)</t>
  </si>
  <si>
    <t xml:space="preserve">Sabah TLAS Outreach and Capacity Building Project; </t>
  </si>
  <si>
    <t>Sabah Forestry Department (SFD)</t>
  </si>
  <si>
    <t>Improved Legality, Governance and Trade for Community and Smallholder Timber in Myanmar</t>
  </si>
  <si>
    <t>Fauna and Flora International</t>
  </si>
  <si>
    <t>3 different Fao projects</t>
  </si>
  <si>
    <t>Enhancing capacity and collaboration of civil society organizations and community forest networks to engage in the FLEGT VPA process; Strengthening the TEFSO to support FLEGT VPA negotiations; Supporting the implementation of the stakeholder consultation process in EU FLEGT VPA process</t>
  </si>
  <si>
    <t>RECOFTC; Thai-EU FLEGT VPA Secretariat Office (TEFSO)</t>
  </si>
  <si>
    <t>6 different FAO projects</t>
  </si>
  <si>
    <t>Capacity building of business associations and media to engage in FLEGT to provide information on FLEGT and related issues; Supporting local communities and forest management communities on capacity and knowledge that is base on to fall in line with FLEGT process, improving forest governance activities.; Strengthening capacity of CSOs andforest-dependent communities to effectively participate into the VPA process; National and bilateral consultations to contribute to conclusion of VPA negotiations between Viet Nam and the EU. ; Support for development of Viet Nam’s Timber Legality Assurance System and it’s linkage to FLEGT licence; Developing enforcement indicators and a reporting mechanism to promote transparency and information-sharing for FLEGT implementation in Viet Nam.</t>
  </si>
  <si>
    <t>Center for Education and Development (CED); Research Inst for Sustainable Forest Management (SFMI); The Centre for Sustainable Rural Development (SRD); The Standing Office on FLEGT and Lacey Act, Viet Nam Administration of Forestry; Viet Nam Administration of Forestry, Forest Protection Office; Wildlife Conservation Society- Vietnam Program</t>
  </si>
  <si>
    <t xml:space="preserve">impact monitoring </t>
  </si>
  <si>
    <t xml:space="preserve">Independ. Audit       </t>
  </si>
  <si>
    <t xml:space="preserve">Facilitator </t>
  </si>
  <si>
    <t xml:space="preserve">Technical Assistance   </t>
  </si>
  <si>
    <t xml:space="preserve">Civil Society </t>
  </si>
  <si>
    <t xml:space="preserve">Private Sector </t>
  </si>
  <si>
    <t>2 different FAO projects</t>
  </si>
  <si>
    <t>Community Forest Management and Livelihood Improvement (CFMLI) Project.</t>
  </si>
  <si>
    <t>MLUP BAITONG ORGANIZATION ASSOCIATION</t>
  </si>
  <si>
    <t>AGRECO GEIE</t>
  </si>
  <si>
    <t>UNIVERSITY OF WOLVERHAMPTON</t>
  </si>
  <si>
    <t>CENTRE AFRICAIN DE RECHERCHES FORESTIERS APPLIQUEES ET DE DEVELOPPEMENT ASSOCIATION</t>
  </si>
  <si>
    <t>Observatoire National des Conversions des forêts</t>
  </si>
  <si>
    <t>CENTRE FOR ASSISTANCE TO JUSTICE AND ANIMATION FOR DEVELOPMENT ASSOCIATION</t>
  </si>
  <si>
    <t>Renforcement des connaissances et des capacités des parties prenantes provinciales et locales sur le cadre juridique de gestion des forêts en RDC</t>
  </si>
  <si>
    <t>CONSEIL POUR LA DEFENSE ENVIRONNEMENTALE PAR LA LEGALITE ET LA TRACABILITE ASBL</t>
  </si>
  <si>
    <t>Programme d'appui au suivi de l'activité forestière dans les provinces de Bandundu, Equateur, Orientale et Bas-Congo</t>
  </si>
  <si>
    <t>RESEAU RESSOURCES NATURELLES ASBL</t>
  </si>
  <si>
    <t>Avenant à la Convention de contribution ''Appui à l'UNIKIS. Composante Formation du Programme Xème FED. ''Appui à la Politique Nationale de Conservation et gestion des forêts et de la biodiversité en République Démocratique du Congo''</t>
  </si>
  <si>
    <t>CENTER FOR INTERNATIONAL FORESTRY RESERCH</t>
  </si>
  <si>
    <t>Projet de vulgarisation des informations et d'échanges entre les acteurs locaux de la société civile du Bas fleuve dans le Bas Congo, et la commission technique sur l'APV FLEGT entre la RDC et l'UE pour la bonne gestion du secteur forestier</t>
  </si>
  <si>
    <t>CARITAS CONGO ASBL</t>
  </si>
  <si>
    <t>Appui à la Lutte contre l'Exploitation Forestière Illégale (ALEFI)</t>
  </si>
  <si>
    <t>CONSERVATION JUSTICE ASBL</t>
  </si>
  <si>
    <t>Supporting the integration of legal and legitimate domestic timber markets
into Voluntary Partnership Agreements</t>
  </si>
  <si>
    <t>STICHTING TROPENBOS INTERNATIONAL</t>
  </si>
  <si>
    <t>Natural Resource and Environmental Governance (NREG) SPSP (Budget Support)</t>
  </si>
  <si>
    <t>REPUBLIC OF GHANA</t>
  </si>
  <si>
    <t>Strengthening state and non-state actors in the preparation, negotiation and/or implementation of FLEGT-VPA</t>
  </si>
  <si>
    <t>KEMITRAAN BAGI PEMBARUAN TATA PEMERINTAHAN PARTNERSHIP</t>
  </si>
  <si>
    <t>Promoting The Implementation of Timber Legality Assurance (FLEGT License) as a Key Step to Sustainable Production and Consumption in Indonesias wood processing Industry</t>
  </si>
  <si>
    <t>WWF INDONESIA YAYASAN</t>
  </si>
  <si>
    <t>Scaling Up Legality Verified Community Forest and Small and Medium Wood Industries to Increase Supply for FLEGT Licensed Timber and Timber Products</t>
  </si>
  <si>
    <t>LEMBAGA EKOLABEL INDONESIA LIMITEDPARTNERSHIP</t>
  </si>
  <si>
    <t>Tackling deforestation through linking REDD+ and FLEGT</t>
  </si>
  <si>
    <t>STICHTING FERN</t>
  </si>
  <si>
    <t>Securing Liberian forest connectivity through community forest management and innovative financing mechanisms</t>
  </si>
  <si>
    <t>ROYAL SOCIETY FOR THE PROTECTION OFBIRDS ROYAL CHARTER</t>
  </si>
  <si>
    <t>Tackling climate change through sustainable forest management and community development. REDD</t>
  </si>
  <si>
    <t>FLEGT in Myanmar: Laying foundations and Mobilising Civil Society</t>
  </si>
  <si>
    <t>FOLKEKIRKENS NODHJAELP FOND</t>
  </si>
  <si>
    <t>Support to Aid Effectiveness in the Forestry and Environment Sector  Cambodia</t>
  </si>
  <si>
    <t>ongoing /prospective action</t>
  </si>
  <si>
    <t>Lead 
Member state</t>
  </si>
  <si>
    <r>
      <t xml:space="preserve">WWF NDF TVD RMSC DOLTA </t>
    </r>
    <r>
      <rPr>
        <sz val="9"/>
        <color theme="1"/>
        <rFont val="Calibri"/>
        <family val="2"/>
        <scheme val="minor"/>
      </rPr>
      <t>Friends of the earth</t>
    </r>
  </si>
  <si>
    <t>GIZ GMBH</t>
  </si>
  <si>
    <t>AGRICONSULTING SPA -SOCIETA' PER LA CONSULENZA E LO SVILUPPO DELLE ATTIVITA' AGRICOLE ED AMBIENTALI</t>
  </si>
  <si>
    <t xml:space="preserve">Area(s) of support </t>
  </si>
  <si>
    <t>AFD</t>
  </si>
  <si>
    <t>CERAD / MINEPDED, MINFOF, MINTSS, FLAG, GFBC</t>
  </si>
  <si>
    <t>Support to Ministries of Work and Environment to implement the TLAS, to MINFOF to implement private certification schemes recognition, to FLAG for independant monitoring, to GFBC to promote PS participation</t>
  </si>
  <si>
    <t>FAO FLEGT (5 ongoing grant contracts)</t>
  </si>
  <si>
    <t>X</t>
  </si>
  <si>
    <t>Accompagnement de la fédération des forêts communautaires de la Kadey dans le processus d'obtention des certificats de légalité et de commercialisation du bois</t>
  </si>
  <si>
    <t>CENTRE POUR L ENVIRONNEMENT ET LE DEVELOPPEMENT - CED</t>
  </si>
  <si>
    <t>Evaluation participative des impacts de l'APV FLEGT au Cameroun (EPI - FLEGT Cameroun)</t>
  </si>
  <si>
    <t>PSFE (overall TLAS support + facilitation expected to start in the coming monhts)</t>
  </si>
  <si>
    <t>GIZ/MINFOF</t>
  </si>
  <si>
    <t xml:space="preserve">New support action under 11th EDF - possible focus on Independant Auditing and on "official independant monitoring", building on previous IA / IM recently closed projects </t>
  </si>
  <si>
    <t>Congo Basin VPA Implementation championing forest peoples rights and participation</t>
  </si>
  <si>
    <t>Cameroun + Region</t>
  </si>
  <si>
    <t>ongoin</t>
  </si>
  <si>
    <t>Appui à l’ERAIFT. Composante Formation du Programme Xème FED « Appui à la Politique Nationale de Conservation et gestion des forêts et de la biodiversité en République Démocratique du Congo » / Composante Formation, ERAIFT</t>
  </si>
  <si>
    <t>UNITED NATIONS EDUCATIONAL SCIENTIFIC AND CULTURAL ORGANIZATION (UNESCO)</t>
  </si>
  <si>
    <t>Projet de développement rural durable dans le sud-ouest de la République Centrafricaine (PDRSO)</t>
  </si>
  <si>
    <t>AFD, DFID, EU</t>
  </si>
  <si>
    <t>Facilitation</t>
  </si>
  <si>
    <t>FERN</t>
  </si>
  <si>
    <t>Advancing a legal and sustainable global timber trade through the EU FLEGT action plan</t>
  </si>
  <si>
    <t>WWF UK</t>
  </si>
  <si>
    <t>Centre for International Development and Training (CIDT), University of Wolverhampton, FERN</t>
  </si>
  <si>
    <t>Congo Basin VPA Implementation – championing forest peoples’ rights and participation.</t>
  </si>
  <si>
    <t>Provide assistance to the forestry administration and especially CLFT (training and capacity needs assessment, development and implementation of the training plan). Support the LAS establishment process</t>
  </si>
  <si>
    <t>AGRECO</t>
  </si>
  <si>
    <t>Objective/Comments</t>
  </si>
  <si>
    <t>also supports Cameroon and DRC</t>
  </si>
  <si>
    <t>also supports Cameroon and Liberia</t>
  </si>
  <si>
    <t>EU ENRTP</t>
  </si>
  <si>
    <t>Common Access to VPA Process in Laos and Vietnam (regional)</t>
  </si>
  <si>
    <t>Vientam + Lao PDR</t>
  </si>
  <si>
    <t>WWF, together with PanNature (Vietnam) and Village Focus International (Laos)</t>
  </si>
  <si>
    <t>Vietnam + Region</t>
  </si>
  <si>
    <t>Promoting FLEGT in SE Asia through proactive CSO engagement (regional)</t>
  </si>
  <si>
    <t>FERN, together with the Vietnam NGO-FLEGT Network in Vietnam (SRD)</t>
  </si>
  <si>
    <t>Increasing capacity of CSOs and SMEs to implement FLEGT requirements</t>
  </si>
  <si>
    <t>NEPCon and the Sustainable Forest Management Institute (SFMI)</t>
  </si>
  <si>
    <t>Inter-church Organization for Development Cooperation (ICCO), together with the Centre for Rural Development in Central Vietnam (CRD) and the Consultative and Research Center on Natural Resources Management (CORENARM).</t>
  </si>
  <si>
    <t>Support for FLEGT Facilitator to Viet Nam</t>
  </si>
  <si>
    <t>EFI</t>
  </si>
  <si>
    <t xml:space="preserve">Programme on Conservation and Sustainable Use of Forest Biodiversity and Ecosystem Services in Viet Nam. Includes component on FLEGT-VPA support focusing on policy and legislation and capacity building (to be fully defined).  </t>
  </si>
  <si>
    <t>GIZ</t>
  </si>
  <si>
    <t>BMEL</t>
  </si>
  <si>
    <t xml:space="preserve">Project including components on monitoring timber imports, wood species identification, and private forestry/FLEGT. </t>
  </si>
  <si>
    <t>National and regional assessments of forest law enforcement systems.</t>
  </si>
  <si>
    <t>UN FAO UNODC</t>
  </si>
  <si>
    <t xml:space="preserve">TLAS Development   </t>
  </si>
  <si>
    <t xml:space="preserve">Capacity building/ instit. Strengh./ policy reforms  </t>
  </si>
  <si>
    <t>Areas of support already covered by ongoing or prospective actions</t>
  </si>
  <si>
    <t>Renforcement des capacités des associations professionnelles du secteur privé forestier d’Afrique Centrale et de l’Ouest afin de permettre une meilleure intégration de ce dernier dans le Plan d’Action FLEGT (FLEGT-IP)</t>
  </si>
  <si>
    <t>EU (CE) + FFEM</t>
  </si>
  <si>
    <t>ATIBT and national partners (GFBC for Cameroon)</t>
  </si>
  <si>
    <t>Rep. of Congo + Regio</t>
  </si>
  <si>
    <t>Côte d'Ivoire +  Regio</t>
  </si>
  <si>
    <t>ATIBT and national partners (SPIB for Côte d'Ivoire)</t>
  </si>
  <si>
    <t>EU (EDF Del)</t>
  </si>
  <si>
    <t>SPIB / ATIBT</t>
  </si>
  <si>
    <t>Renforcement des capacités des associations professionnelles du secteur privé forestier ivoirien</t>
  </si>
  <si>
    <t>Support to national Private Sector (ccordinated with regional)</t>
  </si>
  <si>
    <t>Jui15</t>
  </si>
  <si>
    <t xml:space="preserve">Assistant technique </t>
  </si>
  <si>
    <t>Facilitatrice</t>
  </si>
  <si>
    <t>DCR +Regio</t>
  </si>
  <si>
    <t>ATIBT and national partners (FIB en RDC)</t>
  </si>
  <si>
    <t>Gabon 
+ Regio</t>
  </si>
  <si>
    <t>WWF</t>
  </si>
  <si>
    <t>Développement d'alternatives Communautaires à l'exploitation forestière illégale (DACEFI)</t>
  </si>
  <si>
    <t>Appui à la mise en œuvre du FLEGT à l'échelle des forêts communautaires du Gabon</t>
  </si>
  <si>
    <t>Support for the implementation of the FLEGT across community forests of Gabon</t>
  </si>
  <si>
    <t>Fond Mondial pour la Nature (WWF)</t>
  </si>
  <si>
    <t>Support to FLEGT process</t>
  </si>
  <si>
    <t>Agence d’Exécution des Activités de la Filière Forêt-Bois (AEAFFB)</t>
  </si>
  <si>
    <t>To be started</t>
  </si>
  <si>
    <t>Programme d'Appui à la Gouvernance Sectorielle (PAGOS) Composante appui au processus APV-FLEGT</t>
  </si>
  <si>
    <t>Support Ministry for the negociation process, implement specific studies, communication with stakeholders, first elements of TLAS</t>
  </si>
  <si>
    <t>Forest Governance and Markets Programme  - Grants to a number of CSO's</t>
  </si>
  <si>
    <t xml:space="preserve"> IDL Group.  FAO.   Forest Peoples Programme (FPP). The Guyana Forestry Commission (GFC),  Forest Peoples Prpgramme/Amerindian Peoples Association.</t>
  </si>
  <si>
    <t>Retooling and upskilling legal frameworks; information of VPA negotiations; executing initial aspects for FLEGT VPA  through capacity building,  information sharing and developing communications strategy; capacity building to test the legality assurance system</t>
  </si>
  <si>
    <t>Facilitation support to the FLEGT/VPA process;  TA to civil society and small loggers’ associations;  support the development of the LAS and land tenure reforms.</t>
  </si>
  <si>
    <t>2015-16</t>
  </si>
  <si>
    <t>Also supports Liberia and DRC</t>
  </si>
  <si>
    <t>Renforcement des capacités permettant la participation efficace d’une plateforme légitime, neutre et représentative de la société civile ivoirienne au processus de négociation de l’APV FLEGT</t>
  </si>
  <si>
    <t>TA for SIGIF2 (TLAS development)</t>
  </si>
  <si>
    <t>Firm to be contracted</t>
  </si>
  <si>
    <t>dec-16</t>
  </si>
  <si>
    <t>Renforcement des Petites et Moyennes Entreprises (PME) camerounaises en vue de la mise en œuvre des exigences du RBUE et du SVL</t>
  </si>
  <si>
    <t>End 31st March 2015</t>
  </si>
  <si>
    <t>335-603</t>
  </si>
  <si>
    <r>
      <t xml:space="preserve">Support to Private Sector, for better information, structuration, and participation to VPA process  </t>
    </r>
    <r>
      <rPr>
        <b/>
        <sz val="8"/>
        <color theme="1"/>
        <rFont val="Calibri"/>
        <family val="2"/>
        <scheme val="minor"/>
      </rPr>
      <t>also support Cameroon; Côte d'Ivoire; Rep of Congo;  Dem Rep of Congo; Gabon</t>
    </r>
  </si>
  <si>
    <r>
      <t xml:space="preserve">Support to Private Sector, for better information, structuration, and participation to VPA process  </t>
    </r>
    <r>
      <rPr>
        <b/>
        <sz val="8"/>
        <color theme="1"/>
        <rFont val="Calibri"/>
        <family val="2"/>
        <scheme val="minor"/>
      </rPr>
      <t>also support Cameroon ;Côte d'Ivoire; Rep of Congo;  Dem Rep of Congo; Gabon</t>
    </r>
  </si>
  <si>
    <t>Obj. G.: Augm. la gouvernance du Secteur Forestier et conservat. Obj. S.: Soutenir politique socio productive et descentralisation par des actions pour dynam. le dév. local du Secteur Forest / action conjointe du gouv central/Municipal+organisat</t>
  </si>
  <si>
    <t>CLIFOR</t>
  </si>
  <si>
    <t>PAPSFor</t>
  </si>
  <si>
    <t xml:space="preserve">Mejorar el manejo sostenible de recursos naturales en áreas forestales </t>
  </si>
  <si>
    <t xml:space="preserve">EU, GIZ </t>
  </si>
  <si>
    <t xml:space="preserve">El objetivo general de la intervención EuroFor que se articula alrededor de los programas PAPSFor y CliFor consiste en contribuir a la implementación eficiente de la política forestal y a una gestión sostenible de los recursos naturales en el ámbito forestal. </t>
  </si>
  <si>
    <t>Modernización del sector forestal (MOSEF)</t>
  </si>
  <si>
    <t>Contract/Decision  No</t>
  </si>
  <si>
    <t>DE/FI</t>
  </si>
  <si>
    <t>Guyana Chainsaw Programme</t>
  </si>
  <si>
    <t>Tropenbos</t>
  </si>
  <si>
    <t>Support to Amerindian Peoples Association  (APA)</t>
  </si>
  <si>
    <t>Support Indigenous groups in participation in development of Legality Defibition and other VPA processes</t>
  </si>
  <si>
    <t>APA and FFP</t>
  </si>
  <si>
    <t>Autonomisation des communautés par l’utilisation du droit</t>
  </si>
  <si>
    <t>Project aiming to support :
i) legal capacity building for CSOs, and their participation to stakeholders consultations for VPAs, ii) rights of local communities, indigenous populations and civil society</t>
  </si>
  <si>
    <t>DfID</t>
  </si>
  <si>
    <t>ClientEarth</t>
  </si>
  <si>
    <t>Avr -12</t>
  </si>
  <si>
    <r>
      <t xml:space="preserve">Gabon </t>
    </r>
    <r>
      <rPr>
        <b/>
        <sz val="12"/>
        <color theme="1"/>
        <rFont val="Calibri"/>
        <family val="2"/>
        <scheme val="minor"/>
      </rPr>
      <t>(Ghana and Congo)</t>
    </r>
  </si>
  <si>
    <t>OS: développer la foresterie sociale et communautaire sur les plans technique, institutionnel et organisationnel en périphérie des aires protégées au Gabon (parcs nationaux de Minkébé et axe Lopé) et au Cameroun (Réserve de faune du Dja)</t>
  </si>
  <si>
    <t xml:space="preserve">Ghana </t>
  </si>
  <si>
    <t xml:space="preserve">FLEGT Facilitation Support </t>
  </si>
  <si>
    <t>Ghana is one of four countries receiving FLEGT Facilitation support under this contract.  The value is the amount allocated for the support to Ghana and not the total contract value</t>
  </si>
  <si>
    <t xml:space="preserve">Forest Governance and Markets Programme  - Grant to Client Earth </t>
  </si>
  <si>
    <t>Support to Client Earth whose focus is on supporting civil society with the legal reform process and al</t>
  </si>
  <si>
    <t xml:space="preserve"> Client earth with
Local NGO's</t>
  </si>
  <si>
    <t xml:space="preserve">Forest Governance and Markets Programme - FERN support to capacity building of civil society </t>
  </si>
  <si>
    <t>FERN are providing capcity building support to civil society</t>
  </si>
  <si>
    <t>DFID/ENRTP</t>
  </si>
  <si>
    <t>FERN with Civic Response</t>
  </si>
  <si>
    <t xml:space="preserve">MoU with the Government of Ghana for non-budget financial aid </t>
  </si>
  <si>
    <t>Support to the implementation of FLEGT VPA.  These funds are provided through a non-budget financial aid mechanism with disbursement links to achievements of key VPA-related milestones</t>
  </si>
  <si>
    <t>Forestry Commission Ghana</t>
  </si>
  <si>
    <t>2012-15</t>
  </si>
  <si>
    <t>Chatham House, Rights and Resources Initiative are multi-country programmes that conduct research on policy options and impacts in Ghana</t>
  </si>
  <si>
    <t>Lesson learning, monitoring impacts, policy analysis</t>
  </si>
  <si>
    <t xml:space="preserve">Chatham House; RRI </t>
  </si>
  <si>
    <t>Capacity building workshops in Ghana, lesson elarning across region; attendees at Forest Governance course (CIDT, Telford)</t>
  </si>
  <si>
    <t>multi country lesson learning; Ghana attendees at Telford Wolverhampton Course</t>
  </si>
  <si>
    <t>CIDT Telford</t>
  </si>
  <si>
    <t xml:space="preserve">Forest Trends &amp; Proforest working with private sector in agriculture commodities (avoided deforestation) </t>
  </si>
  <si>
    <t>Work with farmers and companies to limit forest damage in development of agri commodities</t>
  </si>
  <si>
    <t>Various</t>
  </si>
  <si>
    <t xml:space="preserve">As this was Sector Budget Support, it is difficult to clariy how much would have been available for VPA activities. </t>
  </si>
  <si>
    <t>EU/DFID</t>
  </si>
  <si>
    <t>SGS (managed by DFID)</t>
  </si>
  <si>
    <t xml:space="preserve"> a) to strengthen the capacities of different Liberian institutions with roles in the forest sector to enable them to meet their responsibilities as set out in the VPA and its annexes; and
b) to ensure efficient and effective coordination of all VPA actors until Liberian institutions gain the necessary capacity to do this independently. </t>
  </si>
  <si>
    <t>DAI (managed by DFID)</t>
  </si>
  <si>
    <t>Independent Audit of the Legality Assurance System</t>
  </si>
  <si>
    <t>Independent audit</t>
  </si>
  <si>
    <t>(remains to be contracted)</t>
  </si>
  <si>
    <t>Facilitation of the FLEGT process in Liberia. Coordination.</t>
  </si>
  <si>
    <t>World Bank’s Liberia REDD+ Investment Program</t>
  </si>
  <si>
    <t>being programmed to implement the Liberia-Norway Letter of Intent; the following parts contribute to the VPA implementation: Capacity building of key institutions, civil society and communities ($5 mio); Legal reform and law enforcement ($2 mio), measurement, reporting and verification (incl. capacity of local communities to monitor forest activities, which could link with the FLEGT independent monitoring) ($5 mio), development of sustainable community/commercial forestry logging ($2 mio</t>
  </si>
  <si>
    <t xml:space="preserve">Forest Incomes For Environmental Sustainability (FIFES) </t>
  </si>
  <si>
    <t>USAID</t>
  </si>
  <si>
    <t>to develop key rural forest-based enterprises. Value chains and terprises for community-based domestic wood is one of the components of the project and helping such enterprises to register and follow law create a direct link with the VPA</t>
  </si>
  <si>
    <t xml:space="preserve"> Support the government in the VPA negotiations</t>
  </si>
  <si>
    <t>Facilitation of the FLEGT process in CdI. Coordination.</t>
  </si>
  <si>
    <t>Assurer une participation efficace, représentative, et proactive de la plateforme de la société civile ivoirienne au processus de négociation de l’APV FLEGT</t>
  </si>
  <si>
    <t>Facilitator + TA to assist Government planned to support the VPA preparation and negotaition process under preparation</t>
  </si>
  <si>
    <t>seeking interest and ideas from other MS to join forces where interested</t>
  </si>
  <si>
    <t>European Timber Trade Federation: engaging with timber trade (multi country)</t>
  </si>
  <si>
    <t xml:space="preserve"> 4 projects contributing analysis trade trends and CSO strengthening to engage in sector governance reforms (multi country projects CIDT, EIA, forest trends, Global Witness, )</t>
  </si>
  <si>
    <t>Support to the Voluntary Partnership Agreement (VPA) in Liberia - build and transfer TLAS (SGS)</t>
  </si>
  <si>
    <t>Build Operate Transfer TLAS</t>
  </si>
  <si>
    <t>Support to the Voluntary Partnership Agreement (VPA) in Liberia</t>
  </si>
  <si>
    <t>Promoting good governance in the Forest Sector (multi country) FERN</t>
  </si>
  <si>
    <t>Support to Liberian CSO engaged in VPA implementation</t>
  </si>
  <si>
    <t>FERN with local partners</t>
  </si>
  <si>
    <t>Sustainable and Accountable Forest Managemetn (multi country) Global Witness</t>
  </si>
  <si>
    <t>Support Csos to investigate and advocate for transparency and governace reforms</t>
  </si>
  <si>
    <t>Global Witness with local partners</t>
  </si>
  <si>
    <t>Capacity strengthening and empowerment to improve forest governance (multi country)</t>
  </si>
  <si>
    <t xml:space="preserve">Building capacities </t>
  </si>
  <si>
    <t>Proforest 
Forest Trends</t>
  </si>
  <si>
    <t>Supporting communities to improve tenure and market access</t>
  </si>
  <si>
    <t>Rights and resources initiative</t>
  </si>
  <si>
    <t>CSO engagement in forest governance reforms</t>
  </si>
  <si>
    <t>Well grounded</t>
  </si>
  <si>
    <t>Multistakeholder programme to support VPA implementation (MFP3) LTS</t>
  </si>
  <si>
    <t>multistakehlder support to forest governance</t>
  </si>
  <si>
    <t>LTSI</t>
  </si>
  <si>
    <t>Facilitator to process (Roby) DFID staff seconded</t>
  </si>
  <si>
    <t>Roby</t>
  </si>
  <si>
    <t>CLFT - CAGDF - ATIBT/UNIBOIS</t>
  </si>
  <si>
    <t xml:space="preserve">Convention 10ème FED 021-014 développement d'un système de traçabilité des bois et produits forestièers et appui à la mise en ouevre du dispositif FLEGT avenant 2 : "Volet 1 Traçabilité" </t>
  </si>
  <si>
    <t>Développement d'un outil informatique de légalité et traçabilité"</t>
  </si>
  <si>
    <t>En cours la contractualisation</t>
  </si>
  <si>
    <t>Convention 10ème FED 021-014 développement d'un système de traçabilité des bois et produits forestièers et appui à la mise en ouevre du dispositif FLEGT : "Volet 2 SVL"</t>
  </si>
  <si>
    <t>Convention 10ème FED 021-014 développement d'un système de traçabilité des bois et produits forestièers et appui à la mise en ouevre du dispositif FLEGT : "Volet 3 IAS"</t>
  </si>
  <si>
    <t>Audit independant du système FLEGT</t>
  </si>
  <si>
    <t>en cours la selection</t>
  </si>
  <si>
    <t xml:space="preserve">Convention 11ème FED - gouvernance forestière - appui à la mise en ouevre de l'APV FLEGT  </t>
  </si>
  <si>
    <t>Programmation en cours</t>
  </si>
  <si>
    <t>?</t>
  </si>
  <si>
    <t xml:space="preserve">PAGEF II: Appui à l'élaboration et à la mise en œuvre des plans d'aménagement pour les concessions du Nord et du Sud Congo avec comme objectifs principaux  </t>
  </si>
  <si>
    <t xml:space="preserve">1) mise sous aménagement de toutes les concessions d'exploitation forestière non encore aménagées 2) un appui à la mise en œuvre des plans d'aménagement déjà adoptés, particulièrement pour les aspects sociaux et environnementaux des plans d'aménagement </t>
  </si>
  <si>
    <t>Programme de gouvernance du secteur forestier (de 5 ans) avec une enveloppe indicative de 20-25 MDollars</t>
  </si>
  <si>
    <t>(i) la promotion de la certification, (ii)La mise en œuvre effective des APV à travers l’appui à la mise en œuvre du SNVL , (iii) La transformation du bois et la diversification des produits par le biais du contenu local</t>
  </si>
  <si>
    <t>BAD</t>
  </si>
  <si>
    <t xml:space="preserve">PFDE : Projet forets et diversification économique </t>
  </si>
  <si>
    <t>1) appui à la mise en ouevre de la législation forestière (appui à l'administration) 2) Création d'un environnement favorable à l'envestissement privé 3) renforcement de l'implication des populations dans la gestion des ressources forestières</t>
  </si>
  <si>
    <t>30% BM - 70% CG</t>
  </si>
  <si>
    <t>UGP projet</t>
  </si>
  <si>
    <t xml:space="preserve">3 different FAO projects  </t>
  </si>
  <si>
    <t>1) Consolidation de la plateforme de suivi en ligne FTY 2) Elaboration et validation nationale du manuel de procédures FLEGT exécuté par la CLFT/MEFDD; 3) le projet d'Amélioration de l’implication des PME à capitaux congolais dans la mise en œuvre de l’APV à travers un renforcement de capacités de leur association professionnelle géré par l'ATIBT et UNIBOIS.</t>
  </si>
  <si>
    <t>suspended?</t>
  </si>
  <si>
    <t>Facilitateur - needed as the process is restarting</t>
  </si>
  <si>
    <t>Advancing a legal and sustainable global timber trade through the EU FLEGT action plan (Funding for 5 countries )</t>
  </si>
  <si>
    <t>Congo Basin VPA Implementation – championing forest peoples’ rights and participation. (2 countries)</t>
  </si>
  <si>
    <t>Appui à la mise en œuvre de l’APV-FLEGT en République Centrafricaine</t>
  </si>
  <si>
    <t>Communication, Réformes juridiques, developpment SVL, Auditeur Indépendant (a' re-definir)</t>
  </si>
  <si>
    <t>Civil Society  Technical Assistance Private Sector</t>
  </si>
  <si>
    <t>GAPS in support / Recommendations for prospective actions 2015-2020</t>
  </si>
  <si>
    <t>Technical Assistance Facilitator Civil Society for VPA negociation and implementation needed after 2016</t>
  </si>
  <si>
    <t>immediate needs</t>
  </si>
  <si>
    <t xml:space="preserve">support needed in the medium/long term </t>
  </si>
  <si>
    <t>Facilitator</t>
  </si>
  <si>
    <t xml:space="preserve">process is restarting  reassassing the needs </t>
  </si>
  <si>
    <t xml:space="preserve">EC limited possibilities to support </t>
  </si>
  <si>
    <t>needs covered by joint support of UK/EU           need for continued support beyond</t>
  </si>
  <si>
    <t xml:space="preserve">continuity of good support by Germany </t>
  </si>
  <si>
    <t xml:space="preserve">continuity of good support by France/UK </t>
  </si>
  <si>
    <t>Facilitator being considered by UK</t>
  </si>
  <si>
    <t>continuity of good support by UK                     anticipated support for TLAS and Capacity building needed after the negotiation 2016</t>
  </si>
  <si>
    <t xml:space="preserve"> further support needs to be assessed on the basis  of the process in negotiation</t>
  </si>
  <si>
    <t>technical Assisstance Facilitator covered until 2016   further support needs to be assessed on the basis  of the process in negotiation</t>
  </si>
  <si>
    <t>further support needs to be assessed on the basis of the process in negotiation</t>
  </si>
  <si>
    <t xml:space="preserve">Facilitator Civil Society </t>
  </si>
  <si>
    <t>Nl</t>
  </si>
  <si>
    <t>Technical Aisstance   further support needs to be assessed on the basis  of the process in negotiation</t>
  </si>
  <si>
    <t>TLAS development and institutionell support needed from end of negotiation 2016</t>
  </si>
  <si>
    <t>Facilitator; Civil Society</t>
  </si>
  <si>
    <t>Embedded FLEGT support through the ProFLEGT Technical Cooperation Module</t>
  </si>
  <si>
    <t>strengthen the negotiation capacities of the Lao Government and local stakeholders</t>
  </si>
  <si>
    <t>The action aims to maximise the credibility, legitimacy and effectiveness of the VPAs being developed by Laos and Vietnam. Based on the experience of past forest sector reforms in these two countries, and the experience to date of Vietnam’s VPA negotiations, WWF has identified a particular need for capacity building and organisational support for weaker VPA stakeholder groups, in particular forest-dependent communities, civil society organisations (such as NGOs in Vietnam and non-profit associations (NPAs) in Laos), and small and medium forest enterprises (SMEs).</t>
  </si>
  <si>
    <t>WWF, VFI and PanNature</t>
  </si>
  <si>
    <t xml:space="preserve">VPAs lead to improved livelihoods, forest governance and respect for tenure rights of forest-dependent communities by providing space for civil society in the negotiation and implementation process. </t>
  </si>
  <si>
    <t>DFID+ Norway</t>
  </si>
  <si>
    <t>£1.3 Million</t>
  </si>
  <si>
    <t>Facilitation and negotiation support (IDL/ Coffey)</t>
  </si>
  <si>
    <t>FLEGT Facilitator to assist with in country process; VPA support fund to strengthen deliberations and understanding and prepare for FLEGT</t>
  </si>
  <si>
    <t>DFID + Norway</t>
  </si>
  <si>
    <t>IDL/Coffey + bilateral steer (DFID GoG support fund</t>
  </si>
  <si>
    <t xml:space="preserve">900k+ </t>
  </si>
  <si>
    <t>Strengthening CSO capacity to engage in VPA - 3 projects FFP, FERN, RRI</t>
  </si>
  <si>
    <t>Overall Objective : To enhance forest governance in East Asia through full participation of Civil Society  Specific Objective : Effective Voluntary Partnership Agreements (VPAs) lead to improved forest governance 
: The project is the only ongoing project with a regional dimension in ASEAN (Indonesia, Myanmar, Laos, Vietnam, Thailand, East Malaysia). It supports CSOs engagement in VPA processes by facilitating Civil Society's engagement with reforms of forestry policy in target countries by demonstrating to governments the benefits of Civil Society as an active stakeholder in the process.</t>
  </si>
  <si>
    <t>Environmental Investigation Agency UK Ltd</t>
  </si>
  <si>
    <t>Strengthening FLEGT in East Asia through civil society tracking of timber flows </t>
  </si>
  <si>
    <t xml:space="preserve">Overall Objective: To support the participation of Civil Society organisations (CSOs), indigenous people's organisations, private sector and other non-state actors in national processes for FLEGT-VPA preparation, negotiation and/ or implementation by increasing the effectiveness and efficacy of the TLAS/SVLK - Specific Objective : To increase the effectiveness and efficacy of the TLAS implementation through capacity strengthening of related key state agencies and the establishment of an effective participatory oversight mechanism that engages the private sector to promote compliance with the TLAS </t>
  </si>
  <si>
    <t>Overall Objective : By 2025 sustainable production and consumption (SCP) predominates as best practice in forest product markets worldwide, safeguarding forest value and supporting poverty reduction within the context of sustainable development Specific Objective : By 2015 at least 300 SMEs in Indonesia's wood processing sector (about 10% of the total) are delivering legally verified and sustainable certified products to national and international markets, supported by the procurement policies for national governments departments and practices of national and international retailers</t>
  </si>
  <si>
    <t>Overall Objective : Enhanced implementation of Indonesia Timber Legality Assurance System (SVLK) on community forest and small-medium wood industries in accordance with FLEGT licensed timber and timber products Specific Objective :  Increased capacity of forest farmers and small-medium wood industries in the implementation of the SVLK, established traceability system from forest to wood industries, strengthened marketing of legally verified timber products from community forest to international market, established shared learning and networking of community forest and small-medium wood industries</t>
  </si>
  <si>
    <r>
      <t xml:space="preserve">Support to Private Sector, for better information, structuration, and participation to VPA process                </t>
    </r>
    <r>
      <rPr>
        <b/>
        <sz val="8"/>
        <color theme="1"/>
        <rFont val="Calibri"/>
        <family val="2"/>
        <scheme val="minor"/>
      </rPr>
      <t xml:space="preserve"> also supports Cameroon; Côte d'Ivoire; Rep of Congo;  Dem Rep of Congo; Gabon</t>
    </r>
  </si>
  <si>
    <t>Renforcement de capacités et préparation de la SC pour les réforme juridiques</t>
  </si>
  <si>
    <t>IT DE FR</t>
  </si>
  <si>
    <t xml:space="preserve">DE/FIN </t>
  </si>
  <si>
    <t>Lead 
Member State</t>
  </si>
  <si>
    <t>Promoting the participation of the Central Vietnam NGO-FLEGT Network in the FLEGT-VPA process</t>
  </si>
  <si>
    <t>none at present</t>
  </si>
  <si>
    <t>support of the FLEGT process extension en cours de négociation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</si>
</sst>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quot;€&quot;#,##0;\-&quot;€&quot;#,##0"/>
    <numFmt numFmtId="164" formatCode="0#####"/>
  </numFmts>
  <fonts count="22"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4"/>
      <name val="Calibri"/>
      <family val="2"/>
      <scheme val="minor"/>
    </font>
    <font>
      <sz val="8"/>
      <color theme="1"/>
      <name val="Calibri"/>
      <family val="2"/>
      <scheme val="minor"/>
    </font>
    <font>
      <b/>
      <sz val="14"/>
      <name val="Arial"/>
      <family val="2"/>
    </font>
    <font>
      <b/>
      <sz val="14"/>
      <color theme="1"/>
      <name val="Arial"/>
      <family val="2"/>
    </font>
    <font>
      <b/>
      <sz val="20"/>
      <color theme="1"/>
      <name val="Calibri"/>
      <family val="2"/>
      <scheme val="minor"/>
    </font>
    <font>
      <sz val="11"/>
      <color theme="1"/>
      <name val="Arial"/>
      <family val="2"/>
    </font>
    <font>
      <sz val="9"/>
      <color theme="1"/>
      <name val="Calibri"/>
      <family val="2"/>
      <scheme val="minor"/>
    </font>
    <font>
      <b/>
      <sz val="12"/>
      <name val="Arial"/>
      <family val="2"/>
    </font>
    <font>
      <b/>
      <sz val="8"/>
      <color theme="1"/>
      <name val="Calibri"/>
      <family val="2"/>
      <scheme val="minor"/>
    </font>
    <font>
      <b/>
      <sz val="24"/>
      <name val="Arial"/>
      <family val="2"/>
    </font>
    <font>
      <b/>
      <sz val="12"/>
      <color theme="1"/>
      <name val="Calibri"/>
      <family val="2"/>
      <scheme val="minor"/>
    </font>
    <font>
      <b/>
      <sz val="9"/>
      <color indexed="81"/>
      <name val="Tahoma"/>
      <family val="2"/>
    </font>
    <font>
      <sz val="9"/>
      <color indexed="81"/>
      <name val="Tahoma"/>
      <family val="2"/>
    </font>
    <font>
      <b/>
      <sz val="14"/>
      <color theme="1"/>
      <name val="Calibri"/>
      <family val="2"/>
      <scheme val="minor"/>
    </font>
    <font>
      <sz val="8"/>
      <color theme="1"/>
      <name val="Calibri"/>
      <family val="2"/>
      <scheme val="minor"/>
    </font>
    <font>
      <sz val="14"/>
      <color theme="1"/>
      <name val="Calibri"/>
      <family val="2"/>
      <scheme val="minor"/>
    </font>
    <font>
      <b/>
      <sz val="11"/>
      <color theme="1"/>
      <name val="Calibri"/>
      <family val="2"/>
      <scheme val="minor"/>
    </font>
    <font>
      <sz val="8"/>
      <name val="Calibri"/>
      <family val="2"/>
      <scheme val="minor"/>
    </font>
  </fonts>
  <fills count="30">
    <fill>
      <patternFill patternType="none"/>
    </fill>
    <fill>
      <patternFill patternType="gray125"/>
    </fill>
    <fill>
      <patternFill patternType="solid">
        <fgColor theme="5"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rgb="FFCB6967"/>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theme="3" tint="-0.249977111117893"/>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rgb="FFFF3737"/>
        <bgColor indexed="64"/>
      </patternFill>
    </fill>
    <fill>
      <patternFill patternType="solid">
        <fgColor theme="2" tint="-0.499984740745262"/>
        <bgColor indexed="64"/>
      </patternFill>
    </fill>
    <fill>
      <patternFill patternType="solid">
        <fgColor theme="0" tint="-0.34998626667073579"/>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0"/>
        <bgColor indexed="9"/>
      </patternFill>
    </fill>
    <fill>
      <patternFill patternType="solid">
        <fgColor theme="0"/>
        <bgColor indexed="64"/>
      </patternFill>
    </fill>
    <fill>
      <gradientFill degree="90">
        <stop position="0">
          <color theme="0"/>
        </stop>
        <stop position="1">
          <color theme="4"/>
        </stop>
      </gradientFill>
    </fill>
    <fill>
      <gradientFill degree="90">
        <stop position="0">
          <color theme="0"/>
        </stop>
        <stop position="1">
          <color theme="2" tint="-0.49803155613879818"/>
        </stop>
      </gradientFill>
    </fill>
    <fill>
      <patternFill patternType="solid">
        <fgColor rgb="FF00B0F0"/>
        <bgColor indexed="64"/>
      </patternFill>
    </fill>
  </fills>
  <borders count="32">
    <border>
      <left/>
      <right/>
      <top/>
      <bottom/>
      <diagonal/>
    </border>
    <border>
      <left/>
      <right/>
      <top style="medium">
        <color indexed="64"/>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auto="1"/>
      </top>
      <bottom style="medium">
        <color auto="1"/>
      </bottom>
      <diagonal/>
    </border>
    <border>
      <left/>
      <right/>
      <top style="medium">
        <color auto="1"/>
      </top>
      <bottom style="medium">
        <color auto="1"/>
      </bottom>
      <diagonal/>
    </border>
    <border>
      <left/>
      <right style="medium">
        <color indexed="64"/>
      </right>
      <top style="medium">
        <color auto="1"/>
      </top>
      <bottom style="medium">
        <color auto="1"/>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cellStyleXfs>
  <cellXfs count="131">
    <xf numFmtId="0" fontId="0" fillId="0" borderId="0" xfId="0"/>
    <xf numFmtId="0" fontId="0" fillId="5" borderId="0" xfId="0" applyFill="1" applyBorder="1" applyAlignment="1">
      <alignment horizontal="center" vertical="center"/>
    </xf>
    <xf numFmtId="0" fontId="2" fillId="2" borderId="2" xfId="0" applyFont="1" applyFill="1" applyBorder="1" applyAlignment="1">
      <alignment horizontal="left" vertical="center"/>
    </xf>
    <xf numFmtId="0" fontId="2" fillId="3" borderId="2" xfId="0" applyFont="1" applyFill="1" applyBorder="1" applyAlignment="1">
      <alignment horizontal="left" vertical="center"/>
    </xf>
    <xf numFmtId="0" fontId="1" fillId="4" borderId="10" xfId="0" applyFont="1" applyFill="1" applyBorder="1" applyAlignment="1">
      <alignment horizontal="center" vertical="center"/>
    </xf>
    <xf numFmtId="0" fontId="1" fillId="4" borderId="14" xfId="0" applyFont="1" applyFill="1" applyBorder="1" applyAlignment="1">
      <alignment horizontal="center" vertical="center"/>
    </xf>
    <xf numFmtId="0" fontId="0" fillId="5" borderId="8" xfId="0" applyFill="1" applyBorder="1" applyAlignment="1">
      <alignment horizontal="center" vertical="center"/>
    </xf>
    <xf numFmtId="0" fontId="0" fillId="5" borderId="12" xfId="0" applyFill="1" applyBorder="1" applyAlignment="1">
      <alignment horizontal="center" vertical="center"/>
    </xf>
    <xf numFmtId="0" fontId="5" fillId="4" borderId="14" xfId="0" applyFont="1" applyFill="1" applyBorder="1" applyAlignment="1">
      <alignment horizontal="center" vertical="center"/>
    </xf>
    <xf numFmtId="0" fontId="6" fillId="5" borderId="9" xfId="0" applyFont="1" applyFill="1" applyBorder="1" applyAlignment="1">
      <alignment horizontal="center" vertical="center" textRotation="180" wrapText="1"/>
    </xf>
    <xf numFmtId="0" fontId="2" fillId="5" borderId="8"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17" xfId="0" applyFont="1" applyFill="1" applyBorder="1" applyAlignment="1">
      <alignment horizontal="center" vertical="center"/>
    </xf>
    <xf numFmtId="0" fontId="2" fillId="6"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11" borderId="20" xfId="0" applyFont="1" applyFill="1" applyBorder="1" applyAlignment="1">
      <alignment horizontal="left" vertical="top"/>
    </xf>
    <xf numFmtId="0" fontId="4" fillId="12" borderId="2" xfId="0" applyFont="1" applyFill="1" applyBorder="1" applyAlignment="1">
      <alignment horizontal="left" vertical="top"/>
    </xf>
    <xf numFmtId="0" fontId="2" fillId="3" borderId="2" xfId="0" applyFont="1" applyFill="1" applyBorder="1" applyAlignment="1">
      <alignment horizontal="left" vertical="top"/>
    </xf>
    <xf numFmtId="0" fontId="2" fillId="13" borderId="2" xfId="0" applyFont="1" applyFill="1" applyBorder="1" applyAlignment="1">
      <alignment horizontal="left" vertical="top"/>
    </xf>
    <xf numFmtId="0" fontId="2" fillId="14" borderId="2" xfId="0" applyFont="1" applyFill="1" applyBorder="1" applyAlignment="1">
      <alignment horizontal="left" vertical="top"/>
    </xf>
    <xf numFmtId="0" fontId="2" fillId="15" borderId="2" xfId="0" applyFont="1" applyFill="1" applyBorder="1" applyAlignment="1">
      <alignment horizontal="left" vertical="top"/>
    </xf>
    <xf numFmtId="0" fontId="2" fillId="16" borderId="2" xfId="0" applyFont="1" applyFill="1" applyBorder="1" applyAlignment="1">
      <alignment horizontal="left" vertical="top"/>
    </xf>
    <xf numFmtId="0" fontId="2" fillId="17" borderId="13" xfId="0" applyFont="1" applyFill="1" applyBorder="1" applyAlignment="1">
      <alignment horizontal="left" vertical="top"/>
    </xf>
    <xf numFmtId="0" fontId="2" fillId="18" borderId="20" xfId="0" applyFont="1" applyFill="1" applyBorder="1" applyAlignment="1">
      <alignment horizontal="center" vertical="center" wrapText="1"/>
    </xf>
    <xf numFmtId="0" fontId="2" fillId="18" borderId="2"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19" borderId="13" xfId="0" applyFont="1" applyFill="1" applyBorder="1" applyAlignment="1">
      <alignment horizontal="center" vertical="center" wrapText="1"/>
    </xf>
    <xf numFmtId="0" fontId="2" fillId="4" borderId="9" xfId="0" applyFont="1" applyFill="1" applyBorder="1" applyAlignment="1">
      <alignment horizontal="left" vertical="center"/>
    </xf>
    <xf numFmtId="0" fontId="2" fillId="0" borderId="5" xfId="0" applyFont="1" applyBorder="1" applyAlignment="1">
      <alignment horizontal="center" vertical="center" wrapText="1"/>
    </xf>
    <xf numFmtId="0" fontId="2" fillId="2" borderId="5" xfId="0" applyFont="1" applyFill="1" applyBorder="1" applyAlignment="1">
      <alignment horizontal="left" vertical="center"/>
    </xf>
    <xf numFmtId="0" fontId="2" fillId="3" borderId="5" xfId="0" applyFont="1" applyFill="1" applyBorder="1" applyAlignment="1">
      <alignment horizontal="left" vertical="center"/>
    </xf>
    <xf numFmtId="0" fontId="6" fillId="5" borderId="15" xfId="0" applyFont="1" applyFill="1" applyBorder="1" applyAlignment="1">
      <alignment horizontal="center" vertical="center"/>
    </xf>
    <xf numFmtId="0" fontId="9" fillId="0" borderId="0" xfId="0" applyFont="1"/>
    <xf numFmtId="0" fontId="2" fillId="4" borderId="10" xfId="0" applyFont="1" applyFill="1" applyBorder="1" applyAlignment="1">
      <alignment horizontal="center" vertical="center"/>
    </xf>
    <xf numFmtId="0" fontId="6" fillId="5" borderId="16" xfId="0" applyFont="1" applyFill="1" applyBorder="1" applyAlignment="1">
      <alignment horizontal="center" vertical="center" textRotation="180" wrapText="1"/>
    </xf>
    <xf numFmtId="0" fontId="2" fillId="2" borderId="7" xfId="0" applyFont="1" applyFill="1" applyBorder="1" applyAlignment="1">
      <alignment horizontal="left" vertical="center"/>
    </xf>
    <xf numFmtId="0" fontId="2" fillId="3" borderId="7" xfId="0" applyFont="1" applyFill="1" applyBorder="1" applyAlignment="1">
      <alignment horizontal="left" vertical="center"/>
    </xf>
    <xf numFmtId="0" fontId="0" fillId="0" borderId="0" xfId="0" applyFont="1" applyBorder="1" applyAlignment="1">
      <alignment horizontal="center" vertical="center" wrapText="1"/>
    </xf>
    <xf numFmtId="0" fontId="3" fillId="2" borderId="0" xfId="0" applyFont="1" applyFill="1" applyBorder="1" applyAlignment="1">
      <alignment horizontal="left" vertical="center"/>
    </xf>
    <xf numFmtId="0" fontId="3" fillId="3" borderId="0" xfId="0" applyFont="1" applyFill="1" applyBorder="1" applyAlignment="1">
      <alignment horizontal="left" vertical="center"/>
    </xf>
    <xf numFmtId="0" fontId="0" fillId="4" borderId="9" xfId="0" applyFont="1" applyFill="1" applyBorder="1" applyAlignment="1">
      <alignment horizontal="center" vertical="center"/>
    </xf>
    <xf numFmtId="0" fontId="0" fillId="4" borderId="10" xfId="0" applyFont="1" applyFill="1" applyBorder="1" applyAlignment="1">
      <alignment horizontal="center" vertical="center"/>
    </xf>
    <xf numFmtId="0" fontId="0" fillId="0" borderId="11" xfId="0" applyFont="1" applyBorder="1" applyAlignment="1">
      <alignment horizontal="center" vertical="center" wrapText="1"/>
    </xf>
    <xf numFmtId="0" fontId="0" fillId="0" borderId="18" xfId="0" applyFont="1" applyBorder="1" applyAlignment="1">
      <alignment horizontal="center" vertical="center" wrapText="1"/>
    </xf>
    <xf numFmtId="0" fontId="3" fillId="2" borderId="18" xfId="0" applyFont="1" applyFill="1" applyBorder="1" applyAlignment="1">
      <alignment horizontal="left" vertical="center"/>
    </xf>
    <xf numFmtId="0" fontId="3" fillId="3" borderId="18" xfId="0" applyFont="1" applyFill="1" applyBorder="1" applyAlignment="1">
      <alignment horizontal="left" vertical="center"/>
    </xf>
    <xf numFmtId="0" fontId="0" fillId="4" borderId="19" xfId="0" applyFont="1" applyFill="1" applyBorder="1" applyAlignment="1">
      <alignment horizontal="center" vertical="center"/>
    </xf>
    <xf numFmtId="0" fontId="2" fillId="0" borderId="7" xfId="0" applyFont="1" applyBorder="1" applyAlignment="1">
      <alignment horizontal="center" vertical="center" wrapText="1"/>
    </xf>
    <xf numFmtId="0" fontId="2" fillId="4" borderId="7" xfId="0" applyFont="1" applyFill="1" applyBorder="1" applyAlignment="1">
      <alignment horizontal="center" vertical="center"/>
    </xf>
    <xf numFmtId="0" fontId="2" fillId="4" borderId="5" xfId="0" applyFont="1" applyFill="1" applyBorder="1" applyAlignment="1">
      <alignment horizontal="center" vertical="center"/>
    </xf>
    <xf numFmtId="0" fontId="6" fillId="21" borderId="5" xfId="0" applyFont="1" applyFill="1" applyBorder="1" applyAlignment="1">
      <alignment horizontal="center" vertical="center" textRotation="180" wrapText="1"/>
    </xf>
    <xf numFmtId="0" fontId="6" fillId="15" borderId="5" xfId="0" applyFont="1" applyFill="1" applyBorder="1" applyAlignment="1">
      <alignment horizontal="center" vertical="center" textRotation="180" wrapText="1"/>
    </xf>
    <xf numFmtId="0" fontId="6" fillId="2" borderId="5" xfId="0" applyFont="1" applyFill="1" applyBorder="1" applyAlignment="1">
      <alignment horizontal="center" vertical="center" textRotation="180" wrapText="1"/>
    </xf>
    <xf numFmtId="0" fontId="6" fillId="23" borderId="5" xfId="0" applyFont="1" applyFill="1" applyBorder="1" applyAlignment="1">
      <alignment horizontal="center" vertical="center" textRotation="180" wrapText="1"/>
    </xf>
    <xf numFmtId="0" fontId="6" fillId="24" borderId="5" xfId="0" applyFont="1" applyFill="1" applyBorder="1" applyAlignment="1">
      <alignment horizontal="center" vertical="center" textRotation="180" wrapText="1"/>
    </xf>
    <xf numFmtId="0" fontId="6" fillId="20" borderId="5" xfId="0" applyFont="1" applyFill="1" applyBorder="1" applyAlignment="1">
      <alignment horizontal="center" vertical="center" textRotation="180" wrapText="1"/>
    </xf>
    <xf numFmtId="0" fontId="6" fillId="22" borderId="5" xfId="0" applyFont="1" applyFill="1" applyBorder="1" applyAlignment="1">
      <alignment horizontal="center" vertical="center" textRotation="180" wrapText="1"/>
    </xf>
    <xf numFmtId="0" fontId="6" fillId="5" borderId="5" xfId="0" applyFont="1" applyFill="1" applyBorder="1" applyAlignment="1">
      <alignment horizontal="center" vertical="center"/>
    </xf>
    <xf numFmtId="0" fontId="6" fillId="5" borderId="5" xfId="0" applyFont="1" applyFill="1" applyBorder="1" applyAlignment="1">
      <alignment horizontal="center" vertical="center" textRotation="180"/>
    </xf>
    <xf numFmtId="0" fontId="1" fillId="0" borderId="5" xfId="0" applyFont="1" applyBorder="1" applyAlignment="1">
      <alignment horizontal="center" vertical="center" wrapText="1"/>
    </xf>
    <xf numFmtId="0" fontId="5" fillId="0" borderId="5" xfId="0" applyFont="1" applyBorder="1" applyAlignment="1">
      <alignment horizontal="center" vertical="center" wrapText="1"/>
    </xf>
    <xf numFmtId="0" fontId="0" fillId="0" borderId="5" xfId="0" applyFont="1" applyBorder="1" applyAlignment="1">
      <alignment horizontal="center" vertical="center" wrapText="1"/>
    </xf>
    <xf numFmtId="5" fontId="1" fillId="0" borderId="5" xfId="0" applyNumberFormat="1" applyFont="1" applyBorder="1" applyAlignment="1">
      <alignment horizontal="center" vertical="center" wrapText="1"/>
    </xf>
    <xf numFmtId="17" fontId="1" fillId="0" borderId="5" xfId="0" applyNumberFormat="1" applyFont="1" applyBorder="1" applyAlignment="1">
      <alignment horizontal="center" vertical="center" wrapText="1"/>
    </xf>
    <xf numFmtId="0" fontId="5" fillId="2" borderId="5" xfId="0" applyFont="1" applyFill="1" applyBorder="1" applyAlignment="1">
      <alignment horizontal="left" vertical="center"/>
    </xf>
    <xf numFmtId="0" fontId="3" fillId="2" borderId="5" xfId="0" applyFont="1" applyFill="1" applyBorder="1" applyAlignment="1">
      <alignment horizontal="left" vertical="center"/>
    </xf>
    <xf numFmtId="0" fontId="2" fillId="3" borderId="5" xfId="0" applyFont="1" applyFill="1" applyBorder="1" applyAlignment="1">
      <alignment horizontal="center" vertical="center"/>
    </xf>
    <xf numFmtId="0" fontId="5" fillId="3" borderId="5" xfId="0" applyFont="1" applyFill="1" applyBorder="1" applyAlignment="1">
      <alignment horizontal="left" vertical="center"/>
    </xf>
    <xf numFmtId="0" fontId="3" fillId="3" borderId="5" xfId="0" applyFont="1" applyFill="1" applyBorder="1" applyAlignment="1">
      <alignment horizontal="left" vertical="center"/>
    </xf>
    <xf numFmtId="0" fontId="8" fillId="5" borderId="11" xfId="0" applyFont="1" applyFill="1" applyBorder="1" applyAlignment="1">
      <alignment horizontal="center" vertical="center"/>
    </xf>
    <xf numFmtId="0" fontId="0" fillId="0" borderId="24" xfId="0" applyFont="1" applyBorder="1" applyAlignment="1">
      <alignment horizontal="center" vertical="center" wrapText="1"/>
    </xf>
    <xf numFmtId="17" fontId="1" fillId="0" borderId="25" xfId="0" applyNumberFormat="1" applyFont="1" applyBorder="1" applyAlignment="1">
      <alignment horizontal="center" vertical="center" wrapText="1"/>
    </xf>
    <xf numFmtId="17" fontId="1" fillId="0" borderId="26" xfId="0" applyNumberFormat="1" applyFont="1" applyBorder="1" applyAlignment="1">
      <alignment horizontal="center" vertical="center" wrapText="1"/>
    </xf>
    <xf numFmtId="0" fontId="0" fillId="0" borderId="0" xfId="0" applyFont="1"/>
    <xf numFmtId="164" fontId="9" fillId="25" borderId="5" xfId="0" applyNumberFormat="1" applyFont="1" applyFill="1" applyBorder="1" applyAlignment="1">
      <alignment horizontal="right" wrapText="1"/>
    </xf>
    <xf numFmtId="0" fontId="0" fillId="26" borderId="0" xfId="0" applyFont="1" applyFill="1"/>
    <xf numFmtId="0" fontId="1" fillId="0" borderId="2" xfId="0" applyFont="1" applyBorder="1" applyAlignment="1">
      <alignment horizontal="center" vertical="center" wrapText="1"/>
    </xf>
    <xf numFmtId="0" fontId="8" fillId="5" borderId="0" xfId="0" applyFont="1" applyFill="1" applyBorder="1" applyAlignment="1">
      <alignment horizontal="center" vertical="center"/>
    </xf>
    <xf numFmtId="0" fontId="2" fillId="17" borderId="2" xfId="0" applyFont="1" applyFill="1" applyBorder="1" applyAlignment="1">
      <alignment horizontal="left" vertical="top" wrapText="1"/>
    </xf>
    <xf numFmtId="0" fontId="11" fillId="19" borderId="5" xfId="0" applyFont="1" applyFill="1" applyBorder="1" applyAlignment="1">
      <alignment horizontal="center" vertical="center" textRotation="180" wrapText="1"/>
    </xf>
    <xf numFmtId="0" fontId="0" fillId="0" borderId="4" xfId="0" applyFont="1" applyBorder="1" applyAlignment="1">
      <alignment horizontal="center" vertical="center" wrapText="1"/>
    </xf>
    <xf numFmtId="5" fontId="1" fillId="0" borderId="4" xfId="0" applyNumberFormat="1" applyFont="1" applyBorder="1" applyAlignment="1">
      <alignment horizontal="center" vertical="center" wrapText="1"/>
    </xf>
    <xf numFmtId="17" fontId="1" fillId="0" borderId="4" xfId="0" applyNumberFormat="1" applyFont="1" applyBorder="1" applyAlignment="1">
      <alignment horizontal="center" vertical="center" wrapText="1"/>
    </xf>
    <xf numFmtId="0" fontId="2" fillId="11" borderId="2" xfId="0" applyFont="1" applyFill="1" applyBorder="1" applyAlignment="1">
      <alignment horizontal="left" vertical="top"/>
    </xf>
    <xf numFmtId="0" fontId="1" fillId="0" borderId="4" xfId="0" applyFont="1" applyBorder="1" applyAlignment="1">
      <alignment horizontal="center" vertical="center" wrapText="1"/>
    </xf>
    <xf numFmtId="0" fontId="5" fillId="0" borderId="4" xfId="0" applyFont="1" applyBorder="1" applyAlignment="1">
      <alignment horizontal="center" vertical="center" wrapText="1"/>
    </xf>
    <xf numFmtId="0" fontId="4" fillId="12" borderId="27" xfId="0" applyFont="1" applyFill="1" applyBorder="1" applyAlignment="1">
      <alignment horizontal="left" vertical="top"/>
    </xf>
    <xf numFmtId="0" fontId="2" fillId="3" borderId="5" xfId="0" applyFont="1" applyFill="1" applyBorder="1" applyAlignment="1">
      <alignment horizontal="left" vertical="top"/>
    </xf>
    <xf numFmtId="0" fontId="2" fillId="11" borderId="5" xfId="0" applyFont="1" applyFill="1" applyBorder="1" applyAlignment="1">
      <alignment horizontal="left" vertical="top" wrapText="1"/>
    </xf>
    <xf numFmtId="0" fontId="2" fillId="3" borderId="5" xfId="0" applyFont="1" applyFill="1" applyBorder="1" applyAlignment="1">
      <alignment horizontal="left" vertical="top" wrapText="1"/>
    </xf>
    <xf numFmtId="0" fontId="0" fillId="0" borderId="28" xfId="0" applyFont="1" applyBorder="1" applyAlignment="1">
      <alignment horizontal="center" vertical="center" wrapText="1"/>
    </xf>
    <xf numFmtId="0" fontId="6" fillId="5" borderId="5" xfId="0" applyFont="1" applyFill="1" applyBorder="1" applyAlignment="1">
      <alignment horizontal="center" vertical="center" textRotation="180" wrapText="1"/>
    </xf>
    <xf numFmtId="0" fontId="2" fillId="26" borderId="0" xfId="0" applyFont="1" applyFill="1" applyBorder="1" applyAlignment="1">
      <alignment horizontal="left" vertical="center"/>
    </xf>
    <xf numFmtId="0" fontId="0" fillId="26" borderId="0" xfId="0" applyFill="1"/>
    <xf numFmtId="0" fontId="6" fillId="5" borderId="22" xfId="0" applyFont="1" applyFill="1" applyBorder="1" applyAlignment="1">
      <alignment horizontal="center" vertical="center" textRotation="180" wrapText="1"/>
    </xf>
    <xf numFmtId="0" fontId="6" fillId="5" borderId="21" xfId="0" applyFont="1" applyFill="1" applyBorder="1" applyAlignment="1">
      <alignment horizontal="center" vertical="center" textRotation="180" wrapText="1"/>
    </xf>
    <xf numFmtId="0" fontId="6" fillId="5"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0" fillId="0" borderId="25" xfId="0" applyFont="1" applyBorder="1" applyAlignment="1">
      <alignment horizontal="center" vertical="center" wrapText="1"/>
    </xf>
    <xf numFmtId="0" fontId="0" fillId="0" borderId="5" xfId="0" applyBorder="1" applyAlignment="1">
      <alignment horizontal="center" vertical="center"/>
    </xf>
    <xf numFmtId="0" fontId="1" fillId="26" borderId="5" xfId="0" applyFont="1" applyFill="1" applyBorder="1" applyAlignment="1">
      <alignment horizontal="center" vertical="center"/>
    </xf>
    <xf numFmtId="0" fontId="2" fillId="0" borderId="5" xfId="0" applyFont="1" applyBorder="1" applyAlignment="1">
      <alignment wrapText="1"/>
    </xf>
    <xf numFmtId="0" fontId="2" fillId="28" borderId="5" xfId="0" applyFont="1" applyFill="1" applyBorder="1" applyAlignment="1">
      <alignment horizontal="center" vertical="center" wrapText="1"/>
    </xf>
    <xf numFmtId="0" fontId="2" fillId="27"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9" fillId="0" borderId="0" xfId="0" applyFont="1" applyBorder="1" applyAlignment="1">
      <alignment horizontal="center" vertical="center" wrapText="1"/>
    </xf>
    <xf numFmtId="0" fontId="19" fillId="0" borderId="19" xfId="0" applyFont="1" applyBorder="1" applyAlignment="1">
      <alignment horizontal="center" vertical="center" wrapText="1"/>
    </xf>
    <xf numFmtId="0" fontId="17" fillId="0" borderId="0" xfId="0" applyFont="1" applyBorder="1" applyAlignment="1">
      <alignment horizontal="center" vertical="center" wrapText="1"/>
    </xf>
    <xf numFmtId="0" fontId="18" fillId="0" borderId="0" xfId="0" applyFont="1" applyBorder="1" applyAlignment="1">
      <alignment horizontal="center" vertical="center" wrapText="1"/>
    </xf>
    <xf numFmtId="5" fontId="20" fillId="0" borderId="0" xfId="0" applyNumberFormat="1" applyFont="1" applyBorder="1" applyAlignment="1">
      <alignment horizontal="center" vertical="center" wrapText="1"/>
    </xf>
    <xf numFmtId="0" fontId="19" fillId="0" borderId="0" xfId="0" applyFont="1" applyBorder="1"/>
    <xf numFmtId="0" fontId="19" fillId="0" borderId="0" xfId="0" applyFont="1"/>
    <xf numFmtId="0" fontId="2" fillId="29" borderId="2" xfId="0" applyFont="1" applyFill="1" applyBorder="1" applyAlignment="1">
      <alignment horizontal="left" vertical="top"/>
    </xf>
    <xf numFmtId="0" fontId="6" fillId="26" borderId="3"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21" fillId="0" borderId="4" xfId="0" applyFont="1" applyBorder="1" applyAlignment="1">
      <alignment horizontal="center" vertical="center" wrapText="1"/>
    </xf>
    <xf numFmtId="0" fontId="7" fillId="5" borderId="1" xfId="0" applyFont="1" applyFill="1" applyBorder="1" applyAlignment="1">
      <alignment horizontal="center" vertical="center"/>
    </xf>
    <xf numFmtId="0" fontId="7" fillId="5" borderId="12"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11" xfId="0" applyFont="1" applyFill="1" applyBorder="1" applyAlignment="1">
      <alignment horizontal="center" vertical="center"/>
    </xf>
    <xf numFmtId="0" fontId="6" fillId="5" borderId="5" xfId="0" applyFont="1" applyFill="1" applyBorder="1" applyAlignment="1">
      <alignment horizontal="center" vertical="center" wrapText="1"/>
    </xf>
    <xf numFmtId="0" fontId="13" fillId="5" borderId="30" xfId="0" applyFont="1" applyFill="1" applyBorder="1" applyAlignment="1">
      <alignment horizontal="center" vertical="center" wrapText="1"/>
    </xf>
    <xf numFmtId="0" fontId="13" fillId="5" borderId="29"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3" fillId="5" borderId="31" xfId="0" applyFont="1" applyFill="1" applyBorder="1" applyAlignment="1">
      <alignment horizontal="center" vertical="center" wrapText="1"/>
    </xf>
  </cellXfs>
  <cellStyles count="1">
    <cellStyle name="Normal" xfId="0" builtinId="0"/>
  </cellStyles>
  <dxfs count="89">
    <dxf>
      <fill>
        <patternFill>
          <bgColor theme="0" tint="-0.34998626667073579"/>
        </patternFill>
      </fill>
    </dxf>
    <dxf>
      <fill>
        <patternFill>
          <bgColor rgb="FFFF3737"/>
        </patternFill>
      </fill>
    </dxf>
    <dxf>
      <fill>
        <patternFill>
          <bgColor theme="9" tint="-0.24994659260841701"/>
        </patternFill>
      </fill>
    </dxf>
    <dxf>
      <fill>
        <patternFill>
          <bgColor theme="7" tint="-0.24994659260841701"/>
        </patternFill>
      </fill>
    </dxf>
    <dxf>
      <fill>
        <patternFill>
          <bgColor theme="6" tint="-0.24994659260841701"/>
        </patternFill>
      </fill>
    </dxf>
    <dxf>
      <fill>
        <patternFill>
          <bgColor theme="5" tint="0.39994506668294322"/>
        </patternFill>
      </fill>
    </dxf>
    <dxf>
      <fill>
        <patternFill>
          <bgColor theme="3" tint="0.39994506668294322"/>
        </patternFill>
      </fill>
    </dxf>
    <dxf>
      <font>
        <color theme="1"/>
      </font>
      <fill>
        <patternFill>
          <bgColor theme="2" tint="-0.499984740745262"/>
        </patternFill>
      </fill>
    </dxf>
    <dxf>
      <fill>
        <patternFill>
          <bgColor theme="0" tint="-0.34998626667073579"/>
        </patternFill>
      </fill>
    </dxf>
    <dxf>
      <fill>
        <patternFill>
          <bgColor rgb="FFFF3737"/>
        </patternFill>
      </fill>
    </dxf>
    <dxf>
      <fill>
        <patternFill>
          <bgColor theme="9" tint="-0.24994659260841701"/>
        </patternFill>
      </fill>
    </dxf>
    <dxf>
      <fill>
        <patternFill>
          <bgColor theme="7" tint="-0.24994659260841701"/>
        </patternFill>
      </fill>
    </dxf>
    <dxf>
      <fill>
        <patternFill>
          <bgColor theme="6" tint="-0.24994659260841701"/>
        </patternFill>
      </fill>
    </dxf>
    <dxf>
      <fill>
        <patternFill>
          <bgColor theme="5" tint="0.39994506668294322"/>
        </patternFill>
      </fill>
    </dxf>
    <dxf>
      <fill>
        <patternFill>
          <bgColor theme="3" tint="0.39994506668294322"/>
        </patternFill>
      </fill>
    </dxf>
    <dxf>
      <font>
        <color theme="1"/>
      </font>
      <fill>
        <patternFill>
          <bgColor theme="2" tint="-0.499984740745262"/>
        </patternFill>
      </fill>
    </dxf>
    <dxf>
      <font>
        <b val="0"/>
        <i val="0"/>
        <strike val="0"/>
        <condense val="0"/>
        <extend val="0"/>
        <outline val="0"/>
        <shadow val="0"/>
        <u val="none"/>
        <vertAlign val="baseline"/>
        <sz val="14"/>
        <color theme="1"/>
        <name val="Calibri"/>
        <scheme val="minor"/>
      </font>
    </dxf>
    <dxf>
      <font>
        <b val="0"/>
        <i val="0"/>
        <strike val="0"/>
        <condense val="0"/>
        <extend val="0"/>
        <outline val="0"/>
        <shadow val="0"/>
        <u val="none"/>
        <vertAlign val="baseline"/>
        <sz val="14"/>
        <color theme="1"/>
        <name val="Calibri"/>
        <scheme val="minor"/>
      </font>
      <border diagonalUp="0" diagonalDown="0" outline="0">
        <left/>
        <right/>
        <top/>
        <bottom/>
      </border>
    </dxf>
    <dxf>
      <border diagonalUp="0" diagonalDown="0">
        <left/>
        <right style="medium">
          <color indexed="64"/>
        </right>
        <top style="medium">
          <color auto="1"/>
        </top>
        <bottom style="medium">
          <color auto="1"/>
        </bottom>
        <vertical/>
        <horizontal style="medium">
          <color auto="1"/>
        </horizontal>
      </border>
    </dxf>
    <dxf>
      <font>
        <b/>
        <i val="0"/>
        <strike val="0"/>
        <condense val="0"/>
        <extend val="0"/>
        <outline val="0"/>
        <shadow val="0"/>
        <u val="none"/>
        <vertAlign val="baseline"/>
        <sz val="14"/>
        <color theme="1"/>
        <name val="Calibri"/>
        <scheme val="minor"/>
      </font>
      <alignment horizontal="center" vertical="center" textRotation="0" wrapText="1" indent="0" justifyLastLine="0" shrinkToFit="0" readingOrder="0"/>
      <border diagonalUp="0" diagonalDown="0" outline="0">
        <left/>
        <right/>
        <top/>
        <bottom/>
      </border>
    </dxf>
    <dxf>
      <border diagonalUp="0" diagonalDown="0">
        <left/>
        <right/>
        <top style="medium">
          <color auto="1"/>
        </top>
        <bottom style="medium">
          <color auto="1"/>
        </bottom>
        <vertical/>
        <horizontal style="medium">
          <color auto="1"/>
        </horizontal>
      </border>
    </dxf>
    <dxf>
      <font>
        <b/>
        <i val="0"/>
        <strike val="0"/>
        <condense val="0"/>
        <extend val="0"/>
        <outline val="0"/>
        <shadow val="0"/>
        <u val="none"/>
        <vertAlign val="baseline"/>
        <sz val="11"/>
        <color theme="1"/>
        <name val="Calibri"/>
        <scheme val="minor"/>
      </font>
      <numFmt numFmtId="9" formatCode="&quot;€&quot;#,##0;\-&quot;€&quot;#,##0"/>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4"/>
        <color theme="1"/>
        <name val="Calibri"/>
        <scheme val="minor"/>
      </font>
      <alignment horizontal="center" vertical="center" textRotation="0" wrapText="1" indent="0" justifyLastLine="0" shrinkToFit="0" readingOrder="0"/>
      <border diagonalUp="0" diagonalDown="0" outline="0">
        <left/>
        <right/>
        <top/>
        <bottom/>
      </border>
    </dxf>
    <dxf>
      <font>
        <b val="0"/>
      </font>
      <border diagonalUp="0" diagonalDown="0" outline="0">
        <left/>
        <right/>
        <top style="medium">
          <color auto="1"/>
        </top>
        <bottom style="medium">
          <color auto="1"/>
        </bottom>
      </border>
    </dxf>
    <dxf>
      <font>
        <b val="0"/>
        <i val="0"/>
        <strike val="0"/>
        <condense val="0"/>
        <extend val="0"/>
        <outline val="0"/>
        <shadow val="0"/>
        <u val="none"/>
        <vertAlign val="baseline"/>
        <sz val="14"/>
        <color theme="1"/>
        <name val="Calibri"/>
        <scheme val="minor"/>
      </font>
      <alignment horizontal="center" vertical="center" textRotation="0" wrapText="1" indent="0" justifyLastLine="0" shrinkToFit="0" readingOrder="0"/>
      <border diagonalUp="0" diagonalDown="0" outline="0">
        <left/>
        <right/>
        <top/>
        <bottom/>
      </border>
    </dxf>
    <dxf>
      <font>
        <b val="0"/>
      </font>
      <border diagonalUp="0" diagonalDown="0" outline="0">
        <left style="medium">
          <color indexed="64"/>
        </left>
        <right/>
        <top style="medium">
          <color auto="1"/>
        </top>
        <bottom style="medium">
          <color auto="1"/>
        </bottom>
      </border>
    </dxf>
    <dxf>
      <font>
        <b val="0"/>
        <i val="0"/>
        <strike val="0"/>
        <condense val="0"/>
        <extend val="0"/>
        <outline val="0"/>
        <shadow val="0"/>
        <u val="none"/>
        <vertAlign val="baseline"/>
        <sz val="8"/>
        <color theme="1"/>
        <name val="Calibri"/>
        <scheme val="minor"/>
      </font>
      <alignment horizontal="center" vertical="center" textRotation="0" wrapText="1" indent="0" justifyLastLine="0" shrinkToFit="0" readingOrder="0"/>
      <border diagonalUp="0" diagonalDown="0" outline="0">
        <left/>
        <right/>
        <top/>
        <bottom/>
      </border>
    </dxf>
    <dxf>
      <font>
        <b val="0"/>
        <strike val="0"/>
        <outline val="0"/>
        <shadow val="0"/>
        <u val="none"/>
        <vertAlign val="baseline"/>
        <sz val="8"/>
        <color theme="1"/>
        <name val="Calibri"/>
        <scheme val="minor"/>
      </font>
    </dxf>
    <dxf>
      <font>
        <b/>
        <i val="0"/>
        <strike val="0"/>
        <condense val="0"/>
        <extend val="0"/>
        <outline val="0"/>
        <shadow val="0"/>
        <u val="none"/>
        <vertAlign val="baseline"/>
        <sz val="14"/>
        <color theme="1"/>
        <name val="Calibri"/>
        <scheme val="minor"/>
      </font>
      <alignment horizontal="center" vertical="center" textRotation="0" wrapText="1" indent="0" justifyLastLine="0" shrinkToFit="0" readingOrder="0"/>
      <border diagonalUp="0" diagonalDown="0" outline="0">
        <left/>
        <right/>
        <top/>
        <bottom/>
      </border>
    </dxf>
    <dxf>
      <border diagonalUp="0" diagonalDown="0">
        <left style="medium">
          <color indexed="64"/>
        </left>
        <right/>
        <top/>
        <bottom/>
        <vertical/>
        <horizontal/>
      </border>
    </dxf>
    <dxf>
      <font>
        <b/>
        <i val="0"/>
        <strike val="0"/>
        <condense val="0"/>
        <extend val="0"/>
        <outline val="0"/>
        <shadow val="0"/>
        <u val="none"/>
        <vertAlign val="baseline"/>
        <sz val="14"/>
        <color theme="1"/>
        <name val="Calibri"/>
        <scheme val="minor"/>
      </font>
      <alignment horizontal="center" vertical="center" textRotation="0" wrapText="1" indent="0" justifyLastLine="0" shrinkToFit="0" readingOrder="0"/>
      <border diagonalUp="0" diagonalDown="0" outline="0">
        <left/>
        <right/>
        <top/>
        <bottom/>
      </border>
    </dxf>
    <dxf>
      <font>
        <strike val="0"/>
        <outline val="0"/>
        <shadow val="0"/>
        <u val="none"/>
        <vertAlign val="baseline"/>
        <sz val="14"/>
        <color theme="1"/>
        <name val="Calibri"/>
        <scheme val="minor"/>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scheme val="minor"/>
      </font>
      <alignment horizontal="center"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4"/>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scheme val="minor"/>
      </font>
      <alignment horizontal="center"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4"/>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scheme val="minor"/>
      </font>
      <alignment horizontal="center"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4"/>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scheme val="minor"/>
      </font>
      <alignment horizontal="center"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4"/>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scheme val="minor"/>
      </font>
      <alignment horizontal="center"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4"/>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scheme val="minor"/>
      </font>
      <alignment horizontal="center"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4"/>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scheme val="minor"/>
      </font>
      <alignment horizontal="center"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4"/>
        <color theme="1"/>
        <name val="Calibri"/>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alignment horizontal="center" vertical="center" textRotation="0" wrapText="1" indent="0" justifyLastLine="0" shrinkToFit="0" readingOrder="0"/>
      <border diagonalUp="0" diagonalDown="0" outline="0">
        <left style="medium">
          <color indexed="64"/>
        </left>
        <right style="medium">
          <color indexed="64"/>
        </right>
        <top/>
        <bottom style="medium">
          <color indexed="64"/>
        </bottom>
      </border>
    </dxf>
    <dxf>
      <font>
        <b val="0"/>
      </font>
      <border diagonalUp="0" diagonalDown="0" outline="0">
        <left/>
        <right style="medium">
          <color indexed="64"/>
        </right>
        <top/>
        <bottom/>
      </border>
    </dxf>
    <dxf>
      <font>
        <b val="0"/>
        <i val="0"/>
        <strike val="0"/>
        <condense val="0"/>
        <extend val="0"/>
        <outline val="0"/>
        <shadow val="0"/>
        <u val="none"/>
        <vertAlign val="baseline"/>
        <sz val="14"/>
        <color theme="1"/>
        <name val="Calibri"/>
        <scheme val="minor"/>
      </font>
      <alignment horizontal="center" vertical="center" textRotation="0" wrapText="1" indent="0" justifyLastLine="0" shrinkToFit="0" readingOrder="0"/>
      <border diagonalUp="0" diagonalDown="0" outline="0">
        <left/>
        <right/>
        <top/>
        <bottom/>
      </border>
    </dxf>
    <dxf>
      <font>
        <b val="0"/>
      </font>
    </dxf>
    <dxf>
      <font>
        <b/>
        <i val="0"/>
        <strike val="0"/>
        <condense val="0"/>
        <extend val="0"/>
        <outline val="0"/>
        <shadow val="0"/>
        <u val="none"/>
        <vertAlign val="baseline"/>
        <sz val="14"/>
        <color theme="1"/>
        <name val="Calibri"/>
        <scheme val="minor"/>
      </font>
      <fill>
        <patternFill patternType="solid">
          <fgColor indexed="64"/>
          <bgColor theme="5" tint="0.59999389629810485"/>
        </patternFill>
      </fill>
      <alignment horizontal="center" vertical="center" textRotation="0" wrapText="1" indent="0" justifyLastLine="0" shrinkToFit="0" readingOrder="0"/>
      <border diagonalUp="0" diagonalDown="0" outline="0">
        <left/>
        <right/>
        <top/>
        <bottom/>
      </border>
    </dxf>
    <dxf>
      <border diagonalUp="0" diagonalDown="0" outline="0">
        <left style="medium">
          <color indexed="64"/>
        </left>
        <right/>
        <top/>
        <bottom/>
      </border>
    </dxf>
    <dxf>
      <fill>
        <patternFill patternType="solid">
          <fgColor rgb="FFE6B8B7"/>
          <bgColor rgb="FF000000"/>
        </patternFill>
      </fill>
    </dxf>
    <dxf>
      <font>
        <strike val="0"/>
        <outline val="0"/>
        <shadow val="0"/>
        <u val="none"/>
        <vertAlign val="baseline"/>
        <sz val="14"/>
        <color theme="1"/>
        <name val="Calibri"/>
        <scheme val="minor"/>
      </font>
    </dxf>
    <dxf>
      <border outline="0">
        <left style="thin">
          <color indexed="64"/>
        </left>
        <right style="medium">
          <color indexed="64"/>
        </right>
      </border>
    </dxf>
    <dxf>
      <border>
        <bottom style="thin">
          <color indexed="64"/>
        </bottom>
      </border>
    </dxf>
    <dxf>
      <font>
        <b/>
        <i val="0"/>
        <strike val="0"/>
        <condense val="0"/>
        <extend val="0"/>
        <outline val="0"/>
        <shadow val="0"/>
        <u val="none"/>
        <vertAlign val="baseline"/>
        <sz val="14"/>
        <color auto="1"/>
        <name val="Arial"/>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right/>
        <top/>
        <bottom/>
      </border>
    </dxf>
    <dxf>
      <fill>
        <patternFill>
          <bgColor theme="0" tint="-0.34998626667073579"/>
        </patternFill>
      </fill>
    </dxf>
    <dxf>
      <fill>
        <patternFill>
          <bgColor rgb="FFFF3737"/>
        </patternFill>
      </fill>
    </dxf>
    <dxf>
      <fill>
        <patternFill>
          <bgColor theme="9" tint="-0.24994659260841701"/>
        </patternFill>
      </fill>
    </dxf>
    <dxf>
      <fill>
        <patternFill>
          <bgColor theme="7" tint="-0.24994659260841701"/>
        </patternFill>
      </fill>
    </dxf>
    <dxf>
      <fill>
        <patternFill>
          <bgColor theme="6" tint="-0.24994659260841701"/>
        </patternFill>
      </fill>
    </dxf>
    <dxf>
      <fill>
        <patternFill>
          <bgColor theme="5" tint="0.39994506668294322"/>
        </patternFill>
      </fill>
    </dxf>
    <dxf>
      <fill>
        <patternFill>
          <bgColor theme="3" tint="0.39994506668294322"/>
        </patternFill>
      </fill>
    </dxf>
    <dxf>
      <font>
        <color theme="1"/>
      </font>
      <fill>
        <patternFill>
          <bgColor theme="2" tint="-0.499984740745262"/>
        </patternFill>
      </fill>
    </dxf>
    <dxf>
      <fill>
        <patternFill>
          <bgColor theme="0" tint="-0.34998626667073579"/>
        </patternFill>
      </fill>
    </dxf>
    <dxf>
      <fill>
        <patternFill>
          <bgColor rgb="FFFF3737"/>
        </patternFill>
      </fill>
    </dxf>
    <dxf>
      <fill>
        <patternFill>
          <bgColor theme="9" tint="-0.24994659260841701"/>
        </patternFill>
      </fill>
    </dxf>
    <dxf>
      <fill>
        <patternFill>
          <bgColor theme="7" tint="-0.24994659260841701"/>
        </patternFill>
      </fill>
    </dxf>
    <dxf>
      <fill>
        <patternFill>
          <bgColor theme="6" tint="-0.24994659260841701"/>
        </patternFill>
      </fill>
    </dxf>
    <dxf>
      <fill>
        <patternFill>
          <bgColor theme="5" tint="0.39994506668294322"/>
        </patternFill>
      </fill>
    </dxf>
    <dxf>
      <fill>
        <patternFill>
          <bgColor theme="3" tint="0.39994506668294322"/>
        </patternFill>
      </fill>
    </dxf>
    <dxf>
      <font>
        <color theme="1"/>
      </font>
      <fill>
        <patternFill>
          <bgColor theme="2" tint="-0.499984740745262"/>
        </patternFill>
      </fill>
    </dxf>
    <dxf>
      <fill>
        <patternFill>
          <bgColor theme="0" tint="-0.34998626667073579"/>
        </patternFill>
      </fill>
    </dxf>
    <dxf>
      <fill>
        <patternFill>
          <bgColor rgb="FFFF3737"/>
        </patternFill>
      </fill>
    </dxf>
    <dxf>
      <fill>
        <patternFill>
          <bgColor theme="9" tint="-0.24994659260841701"/>
        </patternFill>
      </fill>
    </dxf>
    <dxf>
      <fill>
        <patternFill>
          <bgColor theme="7" tint="-0.24994659260841701"/>
        </patternFill>
      </fill>
    </dxf>
    <dxf>
      <fill>
        <patternFill>
          <bgColor theme="6" tint="-0.24994659260841701"/>
        </patternFill>
      </fill>
    </dxf>
    <dxf>
      <fill>
        <patternFill>
          <bgColor theme="5" tint="0.39994506668294322"/>
        </patternFill>
      </fill>
    </dxf>
    <dxf>
      <fill>
        <patternFill>
          <bgColor theme="3" tint="0.39994506668294322"/>
        </patternFill>
      </fill>
    </dxf>
    <dxf>
      <font>
        <color theme="1"/>
      </font>
      <fill>
        <patternFill>
          <bgColor theme="2" tint="-0.499984740745262"/>
        </patternFill>
      </fill>
    </dxf>
    <dxf>
      <fill>
        <patternFill>
          <bgColor theme="0" tint="-0.34998626667073579"/>
        </patternFill>
      </fill>
    </dxf>
    <dxf>
      <fill>
        <patternFill>
          <bgColor rgb="FFFF3737"/>
        </patternFill>
      </fill>
    </dxf>
    <dxf>
      <fill>
        <patternFill>
          <bgColor theme="9" tint="-0.24994659260841701"/>
        </patternFill>
      </fill>
    </dxf>
    <dxf>
      <fill>
        <patternFill>
          <bgColor theme="7" tint="-0.24994659260841701"/>
        </patternFill>
      </fill>
    </dxf>
    <dxf>
      <fill>
        <patternFill>
          <bgColor theme="6" tint="-0.24994659260841701"/>
        </patternFill>
      </fill>
    </dxf>
    <dxf>
      <fill>
        <patternFill>
          <bgColor theme="5" tint="0.39994506668294322"/>
        </patternFill>
      </fill>
    </dxf>
    <dxf>
      <fill>
        <patternFill>
          <bgColor theme="3" tint="0.39994506668294322"/>
        </patternFill>
      </fill>
    </dxf>
    <dxf>
      <font>
        <color theme="1"/>
      </font>
      <fill>
        <patternFill>
          <bgColor theme="2" tint="-0.499984740745262"/>
        </patternFill>
      </fill>
    </dxf>
  </dxfs>
  <tableStyles count="0" defaultTableStyle="TableStyleMedium2" defaultPivotStyle="PivotStyleLight16"/>
  <colors>
    <mruColors>
      <color rgb="FF0033CC"/>
      <color rgb="FFFF3737"/>
      <color rgb="FF0039EE"/>
      <color rgb="FFBD5907"/>
      <color rgb="FF60B5CC"/>
      <color rgb="FFCB6967"/>
      <color rgb="FF34131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2" name="Table33" displayName="Table33" ref="A3:S124" totalsRowCount="1" headerRowDxfId="56" totalsRowDxfId="53" headerRowBorderDxfId="55" tableBorderDxfId="54">
  <autoFilter ref="A3:S123"/>
  <sortState ref="A4:K158">
    <sortCondition sortBy="cellColor" ref="A2:A156" dxfId="52"/>
  </sortState>
  <tableColumns count="19">
    <tableColumn id="1" name="Country" totalsRowLabel="Total" dataDxfId="51" totalsRowDxfId="50"/>
    <tableColumn id="3" name="Lead _x000a_Member State" dataDxfId="49" totalsRowDxfId="48"/>
    <tableColumn id="4" name="ongoing /prospective action" totalsRowLabel=" " dataDxfId="47" totalsRowDxfId="46"/>
    <tableColumn id="16" name="Technical Assistance   " dataDxfId="45" totalsRowDxfId="44"/>
    <tableColumn id="15" name="Facilitator " dataDxfId="43" totalsRowDxfId="42"/>
    <tableColumn id="14" name="Civil Society " dataDxfId="41" totalsRowDxfId="40"/>
    <tableColumn id="13" name="Private Sector " dataDxfId="39" totalsRowDxfId="38"/>
    <tableColumn id="2" name="TLAS Development   " dataDxfId="37" totalsRowDxfId="36"/>
    <tableColumn id="21" name="Capacity building/ instit. Strengh./ policy reforms  " dataDxfId="35" totalsRowDxfId="34"/>
    <tableColumn id="22" name="Independ. Audit       " dataDxfId="33" totalsRowDxfId="32"/>
    <tableColumn id="5" name="impact monitoring " dataDxfId="31" totalsRowDxfId="30"/>
    <tableColumn id="6" name="Subject/ Title" totalsRowFunction="count" dataDxfId="29" totalsRowDxfId="28"/>
    <tableColumn id="7" name="Objective/Comments" dataDxfId="27" totalsRowDxfId="26"/>
    <tableColumn id="8" name="Donor" dataDxfId="25" totalsRowDxfId="24"/>
    <tableColumn id="9" name="Implementer" dataDxfId="23" totalsRowDxfId="22"/>
    <tableColumn id="10" name="total amount [€]" totalsRowFunction="sum" totalsRowDxfId="21"/>
    <tableColumn id="11" name="from " dataDxfId="20" totalsRowDxfId="19"/>
    <tableColumn id="12" name="up to" dataDxfId="18" totalsRowDxfId="17"/>
    <tableColumn id="17" name="Contract/Decision  No" totalsRowDxfId="16"/>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T124"/>
  <sheetViews>
    <sheetView tabSelected="1" zoomScale="85" zoomScaleNormal="85" workbookViewId="0">
      <pane xSplit="1" ySplit="3" topLeftCell="B4" activePane="bottomRight" state="frozen"/>
      <selection pane="topRight" activeCell="B1" sqref="B1"/>
      <selection pane="bottomLeft" activeCell="A4" sqref="A4"/>
      <selection pane="bottomRight" activeCell="L81" sqref="L81"/>
    </sheetView>
  </sheetViews>
  <sheetFormatPr defaultColWidth="0" defaultRowHeight="15" x14ac:dyDescent="0.25"/>
  <cols>
    <col min="1" max="1" width="15.5703125" customWidth="1"/>
    <col min="2" max="3" width="9.140625" customWidth="1"/>
    <col min="4" max="11" width="5.7109375" customWidth="1"/>
    <col min="12" max="12" width="78.7109375" customWidth="1"/>
    <col min="13" max="13" width="54.7109375" customWidth="1"/>
    <col min="14" max="14" width="10.140625" customWidth="1"/>
    <col min="15" max="15" width="33.28515625" customWidth="1"/>
    <col min="16" max="16" width="17" customWidth="1"/>
    <col min="17" max="19" width="9.140625" customWidth="1"/>
    <col min="20" max="20" width="0" hidden="1" customWidth="1"/>
    <col min="21" max="16384" width="9.140625" hidden="1"/>
  </cols>
  <sheetData>
    <row r="1" spans="1:19" ht="27" thickBot="1" x14ac:dyDescent="0.3">
      <c r="A1" s="123" t="s">
        <v>51</v>
      </c>
      <c r="B1" s="124"/>
      <c r="C1" s="124"/>
      <c r="D1" s="124"/>
      <c r="E1" s="124"/>
      <c r="F1" s="124"/>
      <c r="G1" s="124"/>
      <c r="H1" s="124"/>
      <c r="I1" s="124"/>
      <c r="J1" s="124"/>
      <c r="K1" s="124"/>
      <c r="L1" s="124"/>
      <c r="M1" s="124"/>
      <c r="N1" s="124"/>
      <c r="O1" s="124"/>
      <c r="P1" s="124"/>
      <c r="Q1" s="124"/>
      <c r="R1" s="124"/>
      <c r="S1" s="73"/>
    </row>
    <row r="2" spans="1:19" ht="26.25" x14ac:dyDescent="0.25">
      <c r="A2" s="10"/>
      <c r="B2" s="11"/>
      <c r="C2" s="12"/>
      <c r="D2" s="121" t="s">
        <v>136</v>
      </c>
      <c r="E2" s="121"/>
      <c r="F2" s="121"/>
      <c r="G2" s="121"/>
      <c r="H2" s="121"/>
      <c r="I2" s="121"/>
      <c r="J2" s="121"/>
      <c r="K2" s="122"/>
      <c r="L2" s="6"/>
      <c r="M2" s="7"/>
      <c r="N2" s="1"/>
      <c r="O2" s="1"/>
      <c r="P2" s="1"/>
      <c r="Q2" s="1"/>
      <c r="R2" s="1"/>
      <c r="S2" s="81"/>
    </row>
    <row r="3" spans="1:19" s="36" customFormat="1" ht="169.5" customHeight="1" thickBot="1" x14ac:dyDescent="0.25">
      <c r="A3" s="35" t="s">
        <v>0</v>
      </c>
      <c r="B3" s="38" t="s">
        <v>386</v>
      </c>
      <c r="C3" s="9" t="s">
        <v>131</v>
      </c>
      <c r="D3" s="54" t="s">
        <v>92</v>
      </c>
      <c r="E3" s="55" t="s">
        <v>91</v>
      </c>
      <c r="F3" s="56" t="s">
        <v>93</v>
      </c>
      <c r="G3" s="57" t="s">
        <v>94</v>
      </c>
      <c r="H3" s="58" t="s">
        <v>184</v>
      </c>
      <c r="I3" s="83" t="s">
        <v>185</v>
      </c>
      <c r="J3" s="59" t="s">
        <v>90</v>
      </c>
      <c r="K3" s="60" t="s">
        <v>89</v>
      </c>
      <c r="L3" s="61" t="s">
        <v>50</v>
      </c>
      <c r="M3" s="61" t="s">
        <v>163</v>
      </c>
      <c r="N3" s="62" t="s">
        <v>15</v>
      </c>
      <c r="O3" s="62" t="s">
        <v>27</v>
      </c>
      <c r="P3" s="62" t="s">
        <v>47</v>
      </c>
      <c r="Q3" s="62" t="s">
        <v>28</v>
      </c>
      <c r="R3" s="62" t="s">
        <v>16</v>
      </c>
      <c r="S3" s="95" t="s">
        <v>235</v>
      </c>
    </row>
    <row r="4" spans="1:19" ht="54.95" customHeight="1" x14ac:dyDescent="0.25">
      <c r="A4" s="13" t="s">
        <v>3</v>
      </c>
      <c r="B4" s="41" t="s">
        <v>18</v>
      </c>
      <c r="C4" s="47" t="s">
        <v>32</v>
      </c>
      <c r="D4" s="51" t="s">
        <v>141</v>
      </c>
      <c r="E4" s="32"/>
      <c r="F4" s="32" t="s">
        <v>141</v>
      </c>
      <c r="G4" s="32" t="s">
        <v>141</v>
      </c>
      <c r="H4" s="32" t="s">
        <v>141</v>
      </c>
      <c r="I4" s="32" t="s">
        <v>24</v>
      </c>
      <c r="J4" s="32"/>
      <c r="K4" s="32"/>
      <c r="L4" s="63" t="s">
        <v>140</v>
      </c>
      <c r="M4" s="64" t="s">
        <v>139</v>
      </c>
      <c r="N4" s="65" t="s">
        <v>49</v>
      </c>
      <c r="O4" s="65" t="s">
        <v>138</v>
      </c>
      <c r="P4" s="66">
        <v>530000</v>
      </c>
      <c r="Q4" s="67"/>
      <c r="R4" s="67">
        <v>42156</v>
      </c>
      <c r="S4" s="79"/>
    </row>
    <row r="5" spans="1:19" ht="54.95" customHeight="1" x14ac:dyDescent="0.25">
      <c r="A5" s="13" t="s">
        <v>3</v>
      </c>
      <c r="B5" s="41" t="s">
        <v>18</v>
      </c>
      <c r="C5" s="47" t="s">
        <v>32</v>
      </c>
      <c r="D5" s="51"/>
      <c r="E5" s="32"/>
      <c r="F5" s="32"/>
      <c r="G5" s="32"/>
      <c r="H5" s="32"/>
      <c r="I5" s="32" t="s">
        <v>24</v>
      </c>
      <c r="J5" s="32"/>
      <c r="K5" s="32"/>
      <c r="L5" s="63" t="s">
        <v>142</v>
      </c>
      <c r="M5" s="64"/>
      <c r="N5" s="65" t="s">
        <v>48</v>
      </c>
      <c r="O5" s="65" t="s">
        <v>100</v>
      </c>
      <c r="P5" s="66">
        <v>1841432.34</v>
      </c>
      <c r="Q5" s="67">
        <v>41640</v>
      </c>
      <c r="R5" s="67">
        <v>42705</v>
      </c>
      <c r="S5" s="79">
        <v>323923</v>
      </c>
    </row>
    <row r="6" spans="1:19" ht="54.95" customHeight="1" x14ac:dyDescent="0.25">
      <c r="A6" s="13" t="s">
        <v>3</v>
      </c>
      <c r="B6" s="41" t="s">
        <v>18</v>
      </c>
      <c r="C6" s="47" t="s">
        <v>32</v>
      </c>
      <c r="D6" s="51"/>
      <c r="E6" s="32"/>
      <c r="F6" s="32"/>
      <c r="G6" s="32"/>
      <c r="H6" s="32"/>
      <c r="I6" s="32"/>
      <c r="J6" s="32" t="s">
        <v>24</v>
      </c>
      <c r="K6" s="32"/>
      <c r="L6" s="63" t="s">
        <v>101</v>
      </c>
      <c r="M6" s="64"/>
      <c r="N6" s="65" t="s">
        <v>48</v>
      </c>
      <c r="O6" s="65" t="s">
        <v>143</v>
      </c>
      <c r="P6" s="66">
        <v>126352</v>
      </c>
      <c r="Q6" s="67">
        <v>41671</v>
      </c>
      <c r="R6" s="67">
        <v>42186</v>
      </c>
      <c r="S6" s="79">
        <v>335368</v>
      </c>
    </row>
    <row r="7" spans="1:19" ht="54.95" customHeight="1" x14ac:dyDescent="0.25">
      <c r="A7" s="13" t="s">
        <v>3</v>
      </c>
      <c r="B7" s="41" t="s">
        <v>18</v>
      </c>
      <c r="C7" s="47" t="s">
        <v>32</v>
      </c>
      <c r="D7" s="51"/>
      <c r="E7" s="32"/>
      <c r="F7" s="32"/>
      <c r="G7" s="32"/>
      <c r="H7" s="32"/>
      <c r="I7" s="32"/>
      <c r="J7" s="32"/>
      <c r="K7" s="32" t="s">
        <v>24</v>
      </c>
      <c r="L7" s="63" t="s">
        <v>144</v>
      </c>
      <c r="M7" s="64"/>
      <c r="N7" s="65" t="s">
        <v>48</v>
      </c>
      <c r="O7" s="65" t="s">
        <v>102</v>
      </c>
      <c r="P7" s="66">
        <v>132295.66</v>
      </c>
      <c r="Q7" s="67">
        <v>41671</v>
      </c>
      <c r="R7" s="67">
        <v>42186</v>
      </c>
      <c r="S7" s="79">
        <v>335395</v>
      </c>
    </row>
    <row r="8" spans="1:19" ht="54.95" customHeight="1" x14ac:dyDescent="0.25">
      <c r="A8" s="13" t="s">
        <v>3</v>
      </c>
      <c r="B8" s="41" t="s">
        <v>18</v>
      </c>
      <c r="C8" s="47" t="s">
        <v>45</v>
      </c>
      <c r="D8" s="51" t="s">
        <v>141</v>
      </c>
      <c r="E8" s="32" t="s">
        <v>141</v>
      </c>
      <c r="F8" s="32"/>
      <c r="G8" s="32"/>
      <c r="H8" s="32" t="s">
        <v>141</v>
      </c>
      <c r="I8" s="32" t="s">
        <v>141</v>
      </c>
      <c r="J8" s="32"/>
      <c r="K8" s="32"/>
      <c r="L8" s="63" t="s">
        <v>145</v>
      </c>
      <c r="M8" s="64"/>
      <c r="N8" s="65" t="s">
        <v>18</v>
      </c>
      <c r="O8" s="65" t="s">
        <v>146</v>
      </c>
      <c r="P8" s="66"/>
      <c r="Q8" s="67"/>
      <c r="R8" s="67"/>
      <c r="S8" s="79"/>
    </row>
    <row r="9" spans="1:19" ht="54.95" customHeight="1" x14ac:dyDescent="0.25">
      <c r="A9" s="13" t="s">
        <v>3</v>
      </c>
      <c r="B9" s="41" t="s">
        <v>18</v>
      </c>
      <c r="C9" s="47" t="s">
        <v>45</v>
      </c>
      <c r="D9" s="51" t="s">
        <v>141</v>
      </c>
      <c r="E9" s="32"/>
      <c r="F9" s="32"/>
      <c r="G9" s="32"/>
      <c r="H9" s="32" t="s">
        <v>141</v>
      </c>
      <c r="I9" s="32"/>
      <c r="J9" s="32"/>
      <c r="K9" s="32"/>
      <c r="L9" s="63" t="s">
        <v>220</v>
      </c>
      <c r="M9" s="64"/>
      <c r="N9" s="65" t="s">
        <v>48</v>
      </c>
      <c r="O9" s="65" t="s">
        <v>221</v>
      </c>
      <c r="P9" s="66">
        <v>800000</v>
      </c>
      <c r="Q9" s="67">
        <v>42248</v>
      </c>
      <c r="R9" s="67" t="s">
        <v>222</v>
      </c>
      <c r="S9" s="79"/>
    </row>
    <row r="10" spans="1:19" ht="54.95" customHeight="1" x14ac:dyDescent="0.25">
      <c r="A10" s="13" t="s">
        <v>3</v>
      </c>
      <c r="B10" s="41" t="s">
        <v>18</v>
      </c>
      <c r="C10" s="47" t="s">
        <v>32</v>
      </c>
      <c r="D10" s="51"/>
      <c r="E10" s="32"/>
      <c r="F10" s="32"/>
      <c r="G10" s="32"/>
      <c r="H10" s="32"/>
      <c r="I10" s="32"/>
      <c r="J10" s="32"/>
      <c r="K10" s="32"/>
      <c r="L10" s="63" t="s">
        <v>123</v>
      </c>
      <c r="M10" s="64" t="s">
        <v>218</v>
      </c>
      <c r="N10" s="65" t="s">
        <v>48</v>
      </c>
      <c r="O10" s="65" t="s">
        <v>124</v>
      </c>
      <c r="P10" s="66">
        <v>2340502</v>
      </c>
      <c r="Q10" s="67">
        <v>41699</v>
      </c>
      <c r="R10" s="67">
        <v>42795</v>
      </c>
      <c r="S10" s="79">
        <v>323828</v>
      </c>
    </row>
    <row r="11" spans="1:19" ht="54.95" customHeight="1" x14ac:dyDescent="0.25">
      <c r="A11" s="13" t="s">
        <v>3</v>
      </c>
      <c r="B11" s="41" t="s">
        <v>18</v>
      </c>
      <c r="C11" s="47" t="s">
        <v>45</v>
      </c>
      <c r="D11" s="51"/>
      <c r="E11" s="32"/>
      <c r="F11" s="32"/>
      <c r="G11" s="32"/>
      <c r="H11" s="32"/>
      <c r="I11" s="32"/>
      <c r="J11" s="32" t="s">
        <v>141</v>
      </c>
      <c r="K11" s="32"/>
      <c r="L11" s="63" t="s">
        <v>147</v>
      </c>
      <c r="M11" s="64"/>
      <c r="N11" s="65" t="s">
        <v>48</v>
      </c>
      <c r="O11" s="65"/>
      <c r="P11" s="66"/>
      <c r="Q11" s="67">
        <v>42370</v>
      </c>
      <c r="R11" s="67"/>
      <c r="S11" s="79"/>
    </row>
    <row r="12" spans="1:19" ht="54.95" customHeight="1" x14ac:dyDescent="0.25">
      <c r="A12" s="13" t="s">
        <v>149</v>
      </c>
      <c r="B12" s="41" t="s">
        <v>18</v>
      </c>
      <c r="C12" s="47" t="s">
        <v>32</v>
      </c>
      <c r="D12" s="51"/>
      <c r="E12" s="32"/>
      <c r="F12" s="32"/>
      <c r="G12" s="32" t="s">
        <v>24</v>
      </c>
      <c r="H12" s="32"/>
      <c r="I12" s="32"/>
      <c r="J12" s="32"/>
      <c r="K12" s="32"/>
      <c r="L12" s="63" t="s">
        <v>187</v>
      </c>
      <c r="M12" s="64" t="s">
        <v>382</v>
      </c>
      <c r="N12" s="65" t="s">
        <v>188</v>
      </c>
      <c r="O12" s="65" t="s">
        <v>189</v>
      </c>
      <c r="P12" s="66">
        <v>2253000</v>
      </c>
      <c r="Q12" s="67">
        <v>41974</v>
      </c>
      <c r="R12" s="67">
        <v>43800</v>
      </c>
      <c r="S12" s="79">
        <v>346732</v>
      </c>
    </row>
    <row r="13" spans="1:19" ht="54.95" customHeight="1" x14ac:dyDescent="0.25">
      <c r="A13" s="13" t="s">
        <v>3</v>
      </c>
      <c r="B13" s="41" t="s">
        <v>18</v>
      </c>
      <c r="C13" s="47" t="s">
        <v>32</v>
      </c>
      <c r="D13" s="51"/>
      <c r="E13" s="32"/>
      <c r="F13" s="32"/>
      <c r="G13" s="32" t="s">
        <v>141</v>
      </c>
      <c r="H13" s="32"/>
      <c r="I13" s="32" t="s">
        <v>24</v>
      </c>
      <c r="J13" s="32"/>
      <c r="K13" s="32"/>
      <c r="L13" s="63" t="s">
        <v>223</v>
      </c>
      <c r="M13" s="64" t="s">
        <v>224</v>
      </c>
      <c r="N13" s="65" t="s">
        <v>48</v>
      </c>
      <c r="O13" s="65" t="s">
        <v>174</v>
      </c>
      <c r="P13" s="66">
        <v>156096.98000000001</v>
      </c>
      <c r="Q13" s="67">
        <v>41671</v>
      </c>
      <c r="R13" s="67">
        <v>42094</v>
      </c>
      <c r="S13" s="79" t="s">
        <v>225</v>
      </c>
    </row>
    <row r="14" spans="1:19" ht="54.95" customHeight="1" x14ac:dyDescent="0.25">
      <c r="A14" s="13" t="s">
        <v>149</v>
      </c>
      <c r="B14" s="41" t="s">
        <v>18</v>
      </c>
      <c r="C14" s="47" t="s">
        <v>32</v>
      </c>
      <c r="D14" s="51"/>
      <c r="E14" s="32"/>
      <c r="F14" s="32" t="s">
        <v>24</v>
      </c>
      <c r="G14" s="32"/>
      <c r="H14" s="32"/>
      <c r="I14" s="32"/>
      <c r="J14" s="32"/>
      <c r="K14" s="32" t="s">
        <v>26</v>
      </c>
      <c r="L14" s="63" t="s">
        <v>148</v>
      </c>
      <c r="M14" s="64"/>
      <c r="N14" s="65" t="s">
        <v>48</v>
      </c>
      <c r="O14" s="65" t="s">
        <v>99</v>
      </c>
      <c r="P14" s="66">
        <v>1964082.89</v>
      </c>
      <c r="Q14" s="67">
        <v>41640</v>
      </c>
      <c r="R14" s="67">
        <v>42522</v>
      </c>
      <c r="S14" s="79">
        <v>323906</v>
      </c>
    </row>
    <row r="15" spans="1:19" ht="54.95" customHeight="1" x14ac:dyDescent="0.25">
      <c r="A15" s="14" t="s">
        <v>4</v>
      </c>
      <c r="B15" s="41" t="s">
        <v>20</v>
      </c>
      <c r="C15" s="47" t="s">
        <v>336</v>
      </c>
      <c r="D15" s="51"/>
      <c r="E15" s="32"/>
      <c r="F15" s="32"/>
      <c r="G15" s="32"/>
      <c r="H15" s="32"/>
      <c r="I15" s="32" t="s">
        <v>24</v>
      </c>
      <c r="J15" s="32"/>
      <c r="K15" s="32"/>
      <c r="L15" s="63" t="s">
        <v>153</v>
      </c>
      <c r="M15" s="64"/>
      <c r="N15" s="65" t="s">
        <v>154</v>
      </c>
      <c r="O15" s="65" t="s">
        <v>137</v>
      </c>
      <c r="P15" s="66">
        <v>11500000</v>
      </c>
      <c r="Q15" s="67"/>
      <c r="R15" s="67"/>
      <c r="S15" s="79"/>
    </row>
    <row r="16" spans="1:19" ht="54.95" customHeight="1" x14ac:dyDescent="0.25">
      <c r="A16" s="14" t="s">
        <v>4</v>
      </c>
      <c r="B16" s="41" t="s">
        <v>20</v>
      </c>
      <c r="C16" s="47" t="s">
        <v>45</v>
      </c>
      <c r="D16" s="51"/>
      <c r="E16" s="32" t="s">
        <v>24</v>
      </c>
      <c r="F16" s="32"/>
      <c r="G16" s="32"/>
      <c r="H16" s="32"/>
      <c r="I16" s="32"/>
      <c r="J16" s="32"/>
      <c r="K16" s="32"/>
      <c r="L16" s="63" t="s">
        <v>155</v>
      </c>
      <c r="M16" s="64" t="s">
        <v>337</v>
      </c>
      <c r="N16" s="65" t="s">
        <v>36</v>
      </c>
      <c r="O16" s="65"/>
      <c r="P16" s="66"/>
      <c r="Q16" s="67">
        <v>42125</v>
      </c>
      <c r="R16" s="67"/>
      <c r="S16" s="79"/>
    </row>
    <row r="17" spans="1:19" ht="54.95" customHeight="1" x14ac:dyDescent="0.25">
      <c r="A17" s="14" t="s">
        <v>4</v>
      </c>
      <c r="B17" s="41" t="s">
        <v>20</v>
      </c>
      <c r="C17" s="47" t="s">
        <v>45</v>
      </c>
      <c r="D17" s="51"/>
      <c r="E17" s="32"/>
      <c r="F17" s="32" t="s">
        <v>24</v>
      </c>
      <c r="G17" s="32"/>
      <c r="H17" s="32"/>
      <c r="I17" s="32"/>
      <c r="J17" s="32"/>
      <c r="K17" s="32"/>
      <c r="L17" s="63" t="s">
        <v>383</v>
      </c>
      <c r="M17" s="64"/>
      <c r="N17" s="65" t="s">
        <v>36</v>
      </c>
      <c r="O17" s="65" t="s">
        <v>156</v>
      </c>
      <c r="P17" s="66"/>
      <c r="Q17" s="67"/>
      <c r="R17" s="67"/>
      <c r="S17" s="79"/>
    </row>
    <row r="18" spans="1:19" ht="54.95" customHeight="1" x14ac:dyDescent="0.25">
      <c r="A18" s="14" t="s">
        <v>4</v>
      </c>
      <c r="B18" s="41" t="s">
        <v>20</v>
      </c>
      <c r="C18" s="47" t="s">
        <v>32</v>
      </c>
      <c r="D18" s="51"/>
      <c r="E18" s="32"/>
      <c r="F18" s="32" t="s">
        <v>24</v>
      </c>
      <c r="G18" s="32"/>
      <c r="H18" s="32"/>
      <c r="I18" s="32"/>
      <c r="J18" s="32"/>
      <c r="K18" s="32"/>
      <c r="L18" s="63" t="s">
        <v>157</v>
      </c>
      <c r="M18" s="64" t="s">
        <v>338</v>
      </c>
      <c r="N18" s="65" t="s">
        <v>48</v>
      </c>
      <c r="O18" s="65" t="s">
        <v>158</v>
      </c>
      <c r="P18" s="66">
        <v>2000000</v>
      </c>
      <c r="Q18" s="67">
        <v>42339</v>
      </c>
      <c r="R18" s="67">
        <v>42156</v>
      </c>
      <c r="S18" s="79"/>
    </row>
    <row r="19" spans="1:19" ht="54.95" customHeight="1" x14ac:dyDescent="0.25">
      <c r="A19" s="14" t="s">
        <v>4</v>
      </c>
      <c r="B19" s="41" t="s">
        <v>20</v>
      </c>
      <c r="C19" s="47" t="s">
        <v>32</v>
      </c>
      <c r="D19" s="51"/>
      <c r="E19" s="32"/>
      <c r="F19" s="32" t="s">
        <v>24</v>
      </c>
      <c r="G19" s="32"/>
      <c r="H19" s="32"/>
      <c r="I19" s="32"/>
      <c r="J19" s="32"/>
      <c r="K19" s="32"/>
      <c r="L19" s="63" t="s">
        <v>160</v>
      </c>
      <c r="M19" s="64" t="s">
        <v>339</v>
      </c>
      <c r="N19" s="65" t="s">
        <v>48</v>
      </c>
      <c r="O19" s="65" t="s">
        <v>159</v>
      </c>
      <c r="P19" s="66">
        <v>1585445</v>
      </c>
      <c r="Q19" s="67">
        <v>41275</v>
      </c>
      <c r="R19" s="67">
        <v>42156</v>
      </c>
      <c r="S19" s="79"/>
    </row>
    <row r="20" spans="1:19" ht="54.95" customHeight="1" x14ac:dyDescent="0.25">
      <c r="A20" s="14" t="s">
        <v>4</v>
      </c>
      <c r="B20" s="41" t="s">
        <v>20</v>
      </c>
      <c r="C20" s="47" t="s">
        <v>45</v>
      </c>
      <c r="D20" s="51" t="s">
        <v>24</v>
      </c>
      <c r="E20" s="32"/>
      <c r="F20" s="32"/>
      <c r="G20" s="32"/>
      <c r="H20" s="32" t="s">
        <v>24</v>
      </c>
      <c r="I20" s="32" t="s">
        <v>24</v>
      </c>
      <c r="J20" s="32"/>
      <c r="K20" s="32"/>
      <c r="L20" s="63" t="s">
        <v>340</v>
      </c>
      <c r="M20" s="64" t="s">
        <v>341</v>
      </c>
      <c r="N20" s="65" t="s">
        <v>48</v>
      </c>
      <c r="O20" s="65" t="s">
        <v>57</v>
      </c>
      <c r="P20" s="66">
        <v>6700000</v>
      </c>
      <c r="Q20" s="67">
        <v>42217</v>
      </c>
      <c r="R20" s="67">
        <v>43435</v>
      </c>
      <c r="S20" s="79"/>
    </row>
    <row r="21" spans="1:19" ht="54.95" customHeight="1" x14ac:dyDescent="0.25">
      <c r="A21" s="14" t="s">
        <v>4</v>
      </c>
      <c r="B21" s="41" t="s">
        <v>20</v>
      </c>
      <c r="C21" s="47" t="s">
        <v>32</v>
      </c>
      <c r="D21" s="51"/>
      <c r="E21" s="32"/>
      <c r="F21" s="32"/>
      <c r="G21" s="32"/>
      <c r="H21" s="32"/>
      <c r="I21" s="32" t="s">
        <v>24</v>
      </c>
      <c r="J21" s="32"/>
      <c r="K21" s="32"/>
      <c r="L21" s="63" t="s">
        <v>56</v>
      </c>
      <c r="M21" s="64"/>
      <c r="N21" s="65" t="s">
        <v>49</v>
      </c>
      <c r="O21" s="65" t="s">
        <v>57</v>
      </c>
      <c r="P21" s="66"/>
      <c r="Q21" s="67"/>
      <c r="R21" s="67"/>
      <c r="S21" s="79"/>
    </row>
    <row r="22" spans="1:19" ht="54.95" customHeight="1" x14ac:dyDescent="0.25">
      <c r="A22" s="15" t="s">
        <v>1</v>
      </c>
      <c r="B22" s="41" t="s">
        <v>17</v>
      </c>
      <c r="C22" s="47" t="s">
        <v>32</v>
      </c>
      <c r="D22" s="51"/>
      <c r="E22" s="32"/>
      <c r="F22" s="32" t="s">
        <v>24</v>
      </c>
      <c r="G22" s="32" t="s">
        <v>24</v>
      </c>
      <c r="H22" s="32" t="s">
        <v>24</v>
      </c>
      <c r="I22" s="32" t="s">
        <v>24</v>
      </c>
      <c r="J22" s="32"/>
      <c r="K22" s="32" t="s">
        <v>24</v>
      </c>
      <c r="L22" s="63" t="s">
        <v>52</v>
      </c>
      <c r="M22" s="64" t="s">
        <v>53</v>
      </c>
      <c r="N22" s="65" t="s">
        <v>54</v>
      </c>
      <c r="O22" s="65" t="s">
        <v>133</v>
      </c>
      <c r="P22" s="66">
        <v>500000</v>
      </c>
      <c r="Q22" s="67"/>
      <c r="R22" s="67">
        <v>42156</v>
      </c>
      <c r="S22" s="79"/>
    </row>
    <row r="23" spans="1:19" ht="54.95" customHeight="1" x14ac:dyDescent="0.25">
      <c r="A23" s="15" t="s">
        <v>249</v>
      </c>
      <c r="B23" s="41" t="s">
        <v>17</v>
      </c>
      <c r="C23" s="47" t="s">
        <v>32</v>
      </c>
      <c r="D23" s="51"/>
      <c r="E23" s="32" t="s">
        <v>24</v>
      </c>
      <c r="F23" s="32"/>
      <c r="G23" s="32"/>
      <c r="H23" s="32"/>
      <c r="I23" s="32"/>
      <c r="J23" s="32"/>
      <c r="K23" s="32"/>
      <c r="L23" s="63" t="s">
        <v>250</v>
      </c>
      <c r="M23" s="64" t="s">
        <v>251</v>
      </c>
      <c r="N23" s="65" t="s">
        <v>36</v>
      </c>
      <c r="O23" s="65" t="s">
        <v>40</v>
      </c>
      <c r="P23" s="66">
        <v>750000</v>
      </c>
      <c r="Q23" s="67">
        <v>41548</v>
      </c>
      <c r="R23" s="67">
        <v>42522</v>
      </c>
      <c r="S23" s="79"/>
    </row>
    <row r="24" spans="1:19" ht="54.95" customHeight="1" x14ac:dyDescent="0.25">
      <c r="A24" s="15" t="s">
        <v>1</v>
      </c>
      <c r="B24" s="41" t="s">
        <v>17</v>
      </c>
      <c r="C24" s="47" t="s">
        <v>32</v>
      </c>
      <c r="D24" s="51"/>
      <c r="E24" s="32"/>
      <c r="F24" s="32"/>
      <c r="G24" s="32"/>
      <c r="H24" s="32"/>
      <c r="I24" s="32" t="s">
        <v>24</v>
      </c>
      <c r="J24" s="32"/>
      <c r="K24" s="32"/>
      <c r="L24" s="63" t="s">
        <v>113</v>
      </c>
      <c r="M24" s="64"/>
      <c r="N24" s="65" t="s">
        <v>48</v>
      </c>
      <c r="O24" s="65" t="s">
        <v>114</v>
      </c>
      <c r="P24" s="66">
        <v>2499081</v>
      </c>
      <c r="Q24" s="67">
        <v>42312</v>
      </c>
      <c r="R24" s="67">
        <v>42064</v>
      </c>
      <c r="S24" s="79">
        <v>220198</v>
      </c>
    </row>
    <row r="25" spans="1:19" ht="54.95" customHeight="1" x14ac:dyDescent="0.25">
      <c r="A25" s="15" t="s">
        <v>1</v>
      </c>
      <c r="B25" s="41" t="s">
        <v>17</v>
      </c>
      <c r="C25" s="47" t="s">
        <v>32</v>
      </c>
      <c r="D25" s="51"/>
      <c r="E25" s="32"/>
      <c r="F25" s="32"/>
      <c r="G25" s="32"/>
      <c r="H25" s="32"/>
      <c r="I25" s="32"/>
      <c r="J25" s="32"/>
      <c r="K25" s="32"/>
      <c r="L25" s="63" t="s">
        <v>115</v>
      </c>
      <c r="M25" s="64" t="s">
        <v>272</v>
      </c>
      <c r="N25" s="65" t="s">
        <v>48</v>
      </c>
      <c r="O25" s="65" t="s">
        <v>116</v>
      </c>
      <c r="P25" s="66">
        <v>15000000</v>
      </c>
      <c r="Q25" s="67">
        <v>42283</v>
      </c>
      <c r="R25" s="67">
        <v>42430</v>
      </c>
      <c r="S25" s="79">
        <v>242002</v>
      </c>
    </row>
    <row r="26" spans="1:19" ht="54.95" customHeight="1" x14ac:dyDescent="0.25">
      <c r="A26" s="15" t="s">
        <v>1</v>
      </c>
      <c r="B26" s="41" t="s">
        <v>17</v>
      </c>
      <c r="C26" s="47" t="s">
        <v>32</v>
      </c>
      <c r="D26" s="51"/>
      <c r="E26" s="32"/>
      <c r="F26" s="32" t="s">
        <v>24</v>
      </c>
      <c r="G26" s="32"/>
      <c r="H26" s="32"/>
      <c r="I26" s="32" t="s">
        <v>24</v>
      </c>
      <c r="J26" s="32"/>
      <c r="K26" s="32"/>
      <c r="L26" s="63" t="s">
        <v>255</v>
      </c>
      <c r="M26" s="64" t="s">
        <v>256</v>
      </c>
      <c r="N26" s="65" t="s">
        <v>257</v>
      </c>
      <c r="O26" s="65" t="s">
        <v>258</v>
      </c>
      <c r="P26" s="66">
        <v>595000</v>
      </c>
      <c r="Q26" s="67">
        <v>40969</v>
      </c>
      <c r="R26" s="67">
        <v>42675</v>
      </c>
      <c r="S26" s="79"/>
    </row>
    <row r="27" spans="1:19" ht="54.95" customHeight="1" x14ac:dyDescent="0.25">
      <c r="A27" s="15" t="s">
        <v>1</v>
      </c>
      <c r="B27" s="41" t="s">
        <v>17</v>
      </c>
      <c r="C27" s="47" t="s">
        <v>32</v>
      </c>
      <c r="D27" s="51"/>
      <c r="E27" s="32"/>
      <c r="F27" s="32"/>
      <c r="G27" s="32"/>
      <c r="H27" s="32" t="s">
        <v>24</v>
      </c>
      <c r="I27" s="32"/>
      <c r="J27" s="32"/>
      <c r="K27" s="32"/>
      <c r="L27" s="63" t="s">
        <v>259</v>
      </c>
      <c r="M27" s="64" t="s">
        <v>260</v>
      </c>
      <c r="N27" s="65" t="s">
        <v>36</v>
      </c>
      <c r="O27" s="65" t="s">
        <v>261</v>
      </c>
      <c r="P27" s="66">
        <v>6680000</v>
      </c>
      <c r="Q27" s="67"/>
      <c r="R27" s="67" t="s">
        <v>262</v>
      </c>
      <c r="S27" s="79"/>
    </row>
    <row r="28" spans="1:19" ht="54.95" customHeight="1" x14ac:dyDescent="0.25">
      <c r="A28" s="15" t="s">
        <v>1</v>
      </c>
      <c r="B28" s="41" t="s">
        <v>17</v>
      </c>
      <c r="C28" s="47" t="s">
        <v>32</v>
      </c>
      <c r="D28" s="51"/>
      <c r="E28" s="32"/>
      <c r="F28" s="32"/>
      <c r="G28" s="32"/>
      <c r="H28" s="32"/>
      <c r="I28" s="32" t="s">
        <v>24</v>
      </c>
      <c r="J28" s="32"/>
      <c r="K28" s="32"/>
      <c r="L28" s="63" t="s">
        <v>263</v>
      </c>
      <c r="M28" s="64" t="s">
        <v>264</v>
      </c>
      <c r="N28" s="65" t="s">
        <v>36</v>
      </c>
      <c r="O28" s="65" t="s">
        <v>265</v>
      </c>
      <c r="P28" s="66"/>
      <c r="Q28" s="67"/>
      <c r="R28" s="67"/>
      <c r="S28" s="79"/>
    </row>
    <row r="29" spans="1:19" ht="54.95" customHeight="1" x14ac:dyDescent="0.25">
      <c r="A29" s="15" t="s">
        <v>1</v>
      </c>
      <c r="B29" s="41" t="s">
        <v>17</v>
      </c>
      <c r="C29" s="47" t="s">
        <v>32</v>
      </c>
      <c r="D29" s="51"/>
      <c r="E29" s="32"/>
      <c r="F29" s="32" t="s">
        <v>24</v>
      </c>
      <c r="G29" s="32"/>
      <c r="H29" s="32"/>
      <c r="I29" s="32" t="s">
        <v>24</v>
      </c>
      <c r="J29" s="32"/>
      <c r="K29" s="32"/>
      <c r="L29" s="63" t="s">
        <v>266</v>
      </c>
      <c r="M29" s="64" t="s">
        <v>267</v>
      </c>
      <c r="N29" s="65" t="s">
        <v>36</v>
      </c>
      <c r="O29" s="65" t="s">
        <v>268</v>
      </c>
      <c r="P29" s="66"/>
      <c r="Q29" s="67"/>
      <c r="R29" s="67"/>
      <c r="S29" s="79"/>
    </row>
    <row r="30" spans="1:19" ht="54.95" customHeight="1" x14ac:dyDescent="0.25">
      <c r="A30" s="15" t="s">
        <v>1</v>
      </c>
      <c r="B30" s="41" t="s">
        <v>17</v>
      </c>
      <c r="C30" s="47" t="s">
        <v>32</v>
      </c>
      <c r="D30" s="51"/>
      <c r="E30" s="32"/>
      <c r="F30" s="32"/>
      <c r="G30" s="32" t="s">
        <v>24</v>
      </c>
      <c r="H30" s="32" t="s">
        <v>24</v>
      </c>
      <c r="I30" s="32"/>
      <c r="J30" s="32"/>
      <c r="K30" s="32"/>
      <c r="L30" s="63" t="s">
        <v>269</v>
      </c>
      <c r="M30" s="64" t="s">
        <v>270</v>
      </c>
      <c r="N30" s="65" t="s">
        <v>36</v>
      </c>
      <c r="O30" s="65" t="s">
        <v>271</v>
      </c>
      <c r="P30" s="66"/>
      <c r="Q30" s="67"/>
      <c r="R30" s="67"/>
      <c r="S30" s="79"/>
    </row>
    <row r="31" spans="1:19" ht="54.95" customHeight="1" x14ac:dyDescent="0.25">
      <c r="A31" s="15" t="s">
        <v>1</v>
      </c>
      <c r="B31" s="41" t="s">
        <v>17</v>
      </c>
      <c r="C31" s="47" t="s">
        <v>32</v>
      </c>
      <c r="D31" s="51"/>
      <c r="E31" s="32"/>
      <c r="F31" s="32" t="s">
        <v>24</v>
      </c>
      <c r="G31" s="32"/>
      <c r="H31" s="32"/>
      <c r="I31" s="32" t="s">
        <v>24</v>
      </c>
      <c r="J31" s="32"/>
      <c r="K31" s="32"/>
      <c r="L31" s="63" t="s">
        <v>252</v>
      </c>
      <c r="M31" s="64" t="s">
        <v>253</v>
      </c>
      <c r="N31" s="65" t="s">
        <v>36</v>
      </c>
      <c r="O31" s="65" t="s">
        <v>254</v>
      </c>
      <c r="P31" s="66">
        <v>748000</v>
      </c>
      <c r="Q31" s="67">
        <v>41000</v>
      </c>
      <c r="R31" s="67">
        <v>42064</v>
      </c>
      <c r="S31" s="79"/>
    </row>
    <row r="32" spans="1:19" ht="54.95" customHeight="1" x14ac:dyDescent="0.25">
      <c r="A32" s="16" t="s">
        <v>19</v>
      </c>
      <c r="B32" s="41" t="s">
        <v>17</v>
      </c>
      <c r="C32" s="47" t="s">
        <v>32</v>
      </c>
      <c r="D32" s="51"/>
      <c r="E32" s="32"/>
      <c r="F32" s="32" t="s">
        <v>24</v>
      </c>
      <c r="G32" s="32" t="s">
        <v>24</v>
      </c>
      <c r="H32" s="32"/>
      <c r="I32" s="32"/>
      <c r="J32" s="32"/>
      <c r="K32" s="32"/>
      <c r="L32" s="63" t="s">
        <v>95</v>
      </c>
      <c r="M32" s="64" t="s">
        <v>73</v>
      </c>
      <c r="N32" s="65" t="s">
        <v>49</v>
      </c>
      <c r="O32" s="65" t="s">
        <v>74</v>
      </c>
      <c r="P32" s="66">
        <v>100000</v>
      </c>
      <c r="Q32" s="67">
        <v>41730</v>
      </c>
      <c r="R32" s="67">
        <v>42064</v>
      </c>
      <c r="S32" s="79"/>
    </row>
    <row r="33" spans="1:19" ht="54.95" customHeight="1" x14ac:dyDescent="0.25">
      <c r="A33" s="16" t="s">
        <v>19</v>
      </c>
      <c r="B33" s="41" t="s">
        <v>17</v>
      </c>
      <c r="C33" s="47" t="s">
        <v>32</v>
      </c>
      <c r="D33" s="51"/>
      <c r="E33" s="32"/>
      <c r="F33" s="32" t="s">
        <v>24</v>
      </c>
      <c r="G33" s="32"/>
      <c r="H33" s="32"/>
      <c r="I33" s="32"/>
      <c r="J33" s="32"/>
      <c r="K33" s="32"/>
      <c r="L33" s="63" t="s">
        <v>378</v>
      </c>
      <c r="M33" s="64" t="s">
        <v>376</v>
      </c>
      <c r="N33" s="65" t="s">
        <v>48</v>
      </c>
      <c r="O33" s="65" t="s">
        <v>377</v>
      </c>
      <c r="P33" s="66">
        <v>987944</v>
      </c>
      <c r="Q33" s="67">
        <v>41640</v>
      </c>
      <c r="R33" s="67">
        <v>42736</v>
      </c>
      <c r="S33" s="79">
        <v>323925</v>
      </c>
    </row>
    <row r="34" spans="1:19" ht="54.95" customHeight="1" x14ac:dyDescent="0.25">
      <c r="A34" s="16" t="s">
        <v>19</v>
      </c>
      <c r="B34" s="41" t="s">
        <v>17</v>
      </c>
      <c r="C34" s="47" t="s">
        <v>32</v>
      </c>
      <c r="D34" s="51"/>
      <c r="E34" s="32"/>
      <c r="F34" s="32"/>
      <c r="G34" s="32"/>
      <c r="H34" s="32"/>
      <c r="I34" s="32" t="s">
        <v>24</v>
      </c>
      <c r="J34" s="32"/>
      <c r="K34" s="32" t="s">
        <v>26</v>
      </c>
      <c r="L34" s="63" t="s">
        <v>117</v>
      </c>
      <c r="M34" s="64" t="s">
        <v>379</v>
      </c>
      <c r="N34" s="65" t="s">
        <v>48</v>
      </c>
      <c r="O34" s="65" t="s">
        <v>118</v>
      </c>
      <c r="P34" s="66">
        <v>1486534.71</v>
      </c>
      <c r="Q34" s="67">
        <v>42309</v>
      </c>
      <c r="R34" s="67">
        <v>42339</v>
      </c>
      <c r="S34" s="79">
        <v>221104</v>
      </c>
    </row>
    <row r="35" spans="1:19" ht="54.95" customHeight="1" x14ac:dyDescent="0.25">
      <c r="A35" s="16" t="s">
        <v>19</v>
      </c>
      <c r="B35" s="41" t="s">
        <v>17</v>
      </c>
      <c r="C35" s="47" t="s">
        <v>32</v>
      </c>
      <c r="D35" s="51"/>
      <c r="E35" s="32"/>
      <c r="F35" s="32" t="s">
        <v>24</v>
      </c>
      <c r="G35" s="32" t="s">
        <v>24</v>
      </c>
      <c r="H35" s="32"/>
      <c r="I35" s="32" t="s">
        <v>24</v>
      </c>
      <c r="J35" s="32" t="s">
        <v>24</v>
      </c>
      <c r="K35" s="32" t="s">
        <v>24</v>
      </c>
      <c r="L35" s="63" t="s">
        <v>309</v>
      </c>
      <c r="M35" s="64" t="s">
        <v>310</v>
      </c>
      <c r="N35" s="65" t="s">
        <v>36</v>
      </c>
      <c r="O35" s="65" t="s">
        <v>311</v>
      </c>
      <c r="P35" s="66">
        <v>11700000</v>
      </c>
      <c r="Q35" s="67">
        <v>41730</v>
      </c>
      <c r="R35" s="67">
        <v>43191</v>
      </c>
      <c r="S35" s="79"/>
    </row>
    <row r="36" spans="1:19" ht="54.95" customHeight="1" x14ac:dyDescent="0.25">
      <c r="A36" s="16" t="s">
        <v>19</v>
      </c>
      <c r="B36" s="41" t="s">
        <v>17</v>
      </c>
      <c r="C36" s="47" t="s">
        <v>32</v>
      </c>
      <c r="D36" s="51"/>
      <c r="E36" s="32" t="s">
        <v>24</v>
      </c>
      <c r="F36" s="32"/>
      <c r="G36" s="32"/>
      <c r="H36" s="32"/>
      <c r="I36" s="32"/>
      <c r="J36" s="32"/>
      <c r="K36" s="32"/>
      <c r="L36" s="63" t="s">
        <v>312</v>
      </c>
      <c r="M36" s="64"/>
      <c r="N36" s="65" t="s">
        <v>36</v>
      </c>
      <c r="O36" s="65" t="s">
        <v>313</v>
      </c>
      <c r="P36" s="66"/>
      <c r="Q36" s="67"/>
      <c r="R36" s="67"/>
      <c r="S36" s="79"/>
    </row>
    <row r="37" spans="1:19" ht="54.95" customHeight="1" x14ac:dyDescent="0.25">
      <c r="A37" s="16" t="s">
        <v>19</v>
      </c>
      <c r="B37" s="41" t="s">
        <v>17</v>
      </c>
      <c r="C37" s="47" t="s">
        <v>32</v>
      </c>
      <c r="D37" s="51"/>
      <c r="E37" s="32"/>
      <c r="F37" s="32"/>
      <c r="G37" s="32"/>
      <c r="H37" s="32" t="s">
        <v>24</v>
      </c>
      <c r="I37" s="32"/>
      <c r="J37" s="32"/>
      <c r="K37" s="32"/>
      <c r="L37" s="63" t="s">
        <v>119</v>
      </c>
      <c r="M37" s="64" t="s">
        <v>380</v>
      </c>
      <c r="N37" s="65" t="s">
        <v>48</v>
      </c>
      <c r="O37" s="65" t="s">
        <v>120</v>
      </c>
      <c r="P37" s="66">
        <v>1396626</v>
      </c>
      <c r="Q37" s="67">
        <v>41275</v>
      </c>
      <c r="R37" s="67">
        <v>42370</v>
      </c>
      <c r="S37" s="79">
        <v>308117</v>
      </c>
    </row>
    <row r="38" spans="1:19" ht="54.95" customHeight="1" x14ac:dyDescent="0.25">
      <c r="A38" s="16" t="s">
        <v>19</v>
      </c>
      <c r="B38" s="41" t="s">
        <v>17</v>
      </c>
      <c r="C38" s="47" t="s">
        <v>32</v>
      </c>
      <c r="D38" s="51"/>
      <c r="E38" s="32"/>
      <c r="F38" s="32" t="s">
        <v>24</v>
      </c>
      <c r="G38" s="32" t="s">
        <v>24</v>
      </c>
      <c r="H38" s="32"/>
      <c r="I38" s="32"/>
      <c r="J38" s="32"/>
      <c r="K38" s="32"/>
      <c r="L38" s="63" t="s">
        <v>121</v>
      </c>
      <c r="M38" s="64" t="s">
        <v>381</v>
      </c>
      <c r="N38" s="65" t="s">
        <v>48</v>
      </c>
      <c r="O38" s="65" t="s">
        <v>122</v>
      </c>
      <c r="P38" s="66">
        <v>1185833.44</v>
      </c>
      <c r="Q38" s="67">
        <v>41609</v>
      </c>
      <c r="R38" s="67">
        <v>42705</v>
      </c>
      <c r="S38" s="79">
        <v>323922</v>
      </c>
    </row>
    <row r="39" spans="1:19" ht="54.95" customHeight="1" x14ac:dyDescent="0.25">
      <c r="A39" s="17" t="s">
        <v>2</v>
      </c>
      <c r="B39" s="41" t="s">
        <v>17</v>
      </c>
      <c r="C39" s="47" t="s">
        <v>32</v>
      </c>
      <c r="D39" s="51"/>
      <c r="E39" s="32"/>
      <c r="F39" s="32"/>
      <c r="G39" s="32"/>
      <c r="H39" s="32"/>
      <c r="I39" s="32" t="s">
        <v>24</v>
      </c>
      <c r="J39" s="32"/>
      <c r="K39" s="32"/>
      <c r="L39" s="63" t="s">
        <v>95</v>
      </c>
      <c r="M39" s="64" t="s">
        <v>77</v>
      </c>
      <c r="N39" s="65" t="s">
        <v>49</v>
      </c>
      <c r="O39" s="65" t="s">
        <v>78</v>
      </c>
      <c r="P39" s="66"/>
      <c r="Q39" s="67"/>
      <c r="R39" s="67"/>
      <c r="S39" s="79"/>
    </row>
    <row r="40" spans="1:19" ht="54.95" customHeight="1" x14ac:dyDescent="0.25">
      <c r="A40" s="17" t="s">
        <v>2</v>
      </c>
      <c r="B40" s="41" t="s">
        <v>17</v>
      </c>
      <c r="C40" s="47" t="s">
        <v>32</v>
      </c>
      <c r="D40" s="51"/>
      <c r="E40" s="32"/>
      <c r="F40" s="32"/>
      <c r="G40" s="32"/>
      <c r="H40" s="32" t="s">
        <v>24</v>
      </c>
      <c r="I40" s="32" t="s">
        <v>24</v>
      </c>
      <c r="J40" s="32"/>
      <c r="K40" s="32"/>
      <c r="L40" s="63" t="s">
        <v>293</v>
      </c>
      <c r="M40" s="64" t="s">
        <v>294</v>
      </c>
      <c r="N40" s="65" t="s">
        <v>273</v>
      </c>
      <c r="O40" s="65" t="s">
        <v>274</v>
      </c>
      <c r="P40" s="66">
        <v>8400000</v>
      </c>
      <c r="Q40" s="67">
        <v>42339</v>
      </c>
      <c r="R40" s="67">
        <v>43374</v>
      </c>
      <c r="S40" s="79">
        <v>303406</v>
      </c>
    </row>
    <row r="41" spans="1:19" ht="54.95" customHeight="1" x14ac:dyDescent="0.25">
      <c r="A41" s="17" t="s">
        <v>2</v>
      </c>
      <c r="B41" s="41" t="s">
        <v>17</v>
      </c>
      <c r="C41" s="47" t="s">
        <v>32</v>
      </c>
      <c r="D41" s="51" t="s">
        <v>24</v>
      </c>
      <c r="E41" s="32"/>
      <c r="F41" s="32" t="s">
        <v>24</v>
      </c>
      <c r="G41" s="32" t="s">
        <v>24</v>
      </c>
      <c r="H41" s="32"/>
      <c r="I41" s="32" t="s">
        <v>24</v>
      </c>
      <c r="J41" s="32"/>
      <c r="K41" s="32" t="s">
        <v>24</v>
      </c>
      <c r="L41" s="63" t="s">
        <v>295</v>
      </c>
      <c r="M41" s="64" t="s">
        <v>275</v>
      </c>
      <c r="N41" s="65" t="s">
        <v>273</v>
      </c>
      <c r="O41" s="65" t="s">
        <v>276</v>
      </c>
      <c r="P41" s="66">
        <v>5600000</v>
      </c>
      <c r="Q41" s="67">
        <v>41395</v>
      </c>
      <c r="R41" s="67">
        <v>42979</v>
      </c>
      <c r="S41" s="79">
        <v>316967</v>
      </c>
    </row>
    <row r="42" spans="1:19" ht="54.95" customHeight="1" x14ac:dyDescent="0.25">
      <c r="A42" s="17" t="s">
        <v>2</v>
      </c>
      <c r="B42" s="41" t="s">
        <v>17</v>
      </c>
      <c r="C42" s="47" t="s">
        <v>45</v>
      </c>
      <c r="D42" s="51"/>
      <c r="E42" s="32"/>
      <c r="F42" s="32"/>
      <c r="G42" s="32"/>
      <c r="H42" s="32"/>
      <c r="I42" s="32"/>
      <c r="J42" s="32" t="s">
        <v>24</v>
      </c>
      <c r="K42" s="32"/>
      <c r="L42" s="63" t="s">
        <v>277</v>
      </c>
      <c r="M42" s="64" t="s">
        <v>278</v>
      </c>
      <c r="N42" s="65" t="s">
        <v>48</v>
      </c>
      <c r="O42" s="65" t="s">
        <v>279</v>
      </c>
      <c r="P42" s="66">
        <v>2000000</v>
      </c>
      <c r="Q42" s="67">
        <v>42370</v>
      </c>
      <c r="R42" s="67">
        <v>43070</v>
      </c>
      <c r="S42" s="79"/>
    </row>
    <row r="43" spans="1:19" ht="54.95" customHeight="1" x14ac:dyDescent="0.25">
      <c r="A43" s="17" t="s">
        <v>2</v>
      </c>
      <c r="B43" s="41" t="s">
        <v>17</v>
      </c>
      <c r="C43" s="47" t="s">
        <v>32</v>
      </c>
      <c r="D43" s="51"/>
      <c r="E43" s="32" t="s">
        <v>24</v>
      </c>
      <c r="F43" s="32"/>
      <c r="G43" s="32"/>
      <c r="H43" s="32"/>
      <c r="I43" s="32"/>
      <c r="J43" s="32"/>
      <c r="K43" s="32"/>
      <c r="L43" s="63" t="s">
        <v>38</v>
      </c>
      <c r="M43" s="64" t="s">
        <v>280</v>
      </c>
      <c r="N43" s="65" t="s">
        <v>36</v>
      </c>
      <c r="O43" s="65" t="s">
        <v>40</v>
      </c>
      <c r="P43" s="66"/>
      <c r="Q43" s="67">
        <v>41548</v>
      </c>
      <c r="R43" s="67">
        <v>42522</v>
      </c>
      <c r="S43" s="79"/>
    </row>
    <row r="44" spans="1:19" ht="54.95" customHeight="1" x14ac:dyDescent="0.25">
      <c r="A44" s="17" t="s">
        <v>2</v>
      </c>
      <c r="B44" s="41" t="s">
        <v>17</v>
      </c>
      <c r="C44" s="47" t="s">
        <v>32</v>
      </c>
      <c r="D44" s="51"/>
      <c r="E44" s="32"/>
      <c r="F44" s="32" t="s">
        <v>24</v>
      </c>
      <c r="G44" s="32"/>
      <c r="H44" s="32"/>
      <c r="I44" s="32" t="s">
        <v>24</v>
      </c>
      <c r="J44" s="32"/>
      <c r="K44" s="32"/>
      <c r="L44" s="63" t="s">
        <v>296</v>
      </c>
      <c r="M44" s="64" t="s">
        <v>297</v>
      </c>
      <c r="N44" s="65" t="s">
        <v>36</v>
      </c>
      <c r="O44" s="65" t="s">
        <v>298</v>
      </c>
      <c r="P44" s="66"/>
      <c r="Q44" s="67"/>
      <c r="R44" s="67"/>
      <c r="S44" s="79"/>
    </row>
    <row r="45" spans="1:19" ht="54.95" customHeight="1" x14ac:dyDescent="0.25">
      <c r="A45" s="17" t="s">
        <v>2</v>
      </c>
      <c r="B45" s="41" t="s">
        <v>17</v>
      </c>
      <c r="C45" s="47" t="s">
        <v>32</v>
      </c>
      <c r="D45" s="51"/>
      <c r="E45" s="32"/>
      <c r="F45" s="32" t="s">
        <v>24</v>
      </c>
      <c r="G45" s="32"/>
      <c r="H45" s="32"/>
      <c r="I45" s="32"/>
      <c r="J45" s="32"/>
      <c r="K45" s="32"/>
      <c r="L45" s="63" t="s">
        <v>299</v>
      </c>
      <c r="M45" s="64" t="s">
        <v>300</v>
      </c>
      <c r="N45" s="65" t="s">
        <v>36</v>
      </c>
      <c r="O45" s="65" t="s">
        <v>301</v>
      </c>
      <c r="P45" s="66"/>
      <c r="Q45" s="67"/>
      <c r="R45" s="67"/>
      <c r="S45" s="79"/>
    </row>
    <row r="46" spans="1:19" ht="54.95" customHeight="1" x14ac:dyDescent="0.25">
      <c r="A46" s="17" t="s">
        <v>2</v>
      </c>
      <c r="B46" s="41" t="s">
        <v>17</v>
      </c>
      <c r="C46" s="47" t="s">
        <v>32</v>
      </c>
      <c r="D46" s="51"/>
      <c r="E46" s="32"/>
      <c r="F46" s="32"/>
      <c r="G46" s="32"/>
      <c r="H46" s="32"/>
      <c r="I46" s="32" t="s">
        <v>24</v>
      </c>
      <c r="J46" s="32"/>
      <c r="K46" s="32"/>
      <c r="L46" s="63" t="s">
        <v>302</v>
      </c>
      <c r="M46" s="64" t="s">
        <v>303</v>
      </c>
      <c r="N46" s="65" t="s">
        <v>36</v>
      </c>
      <c r="O46" s="65" t="s">
        <v>268</v>
      </c>
      <c r="P46" s="66"/>
      <c r="Q46" s="67"/>
      <c r="R46" s="67"/>
      <c r="S46" s="79"/>
    </row>
    <row r="47" spans="1:19" ht="54.95" customHeight="1" x14ac:dyDescent="0.25">
      <c r="A47" s="17" t="s">
        <v>2</v>
      </c>
      <c r="B47" s="41" t="s">
        <v>17</v>
      </c>
      <c r="C47" s="47" t="s">
        <v>32</v>
      </c>
      <c r="D47" s="51"/>
      <c r="E47" s="32"/>
      <c r="F47" s="32" t="s">
        <v>24</v>
      </c>
      <c r="G47" s="32" t="s">
        <v>24</v>
      </c>
      <c r="H47" s="32"/>
      <c r="I47" s="32"/>
      <c r="J47" s="32"/>
      <c r="K47" s="32"/>
      <c r="L47" s="63" t="s">
        <v>269</v>
      </c>
      <c r="M47" s="64"/>
      <c r="N47" s="65" t="s">
        <v>36</v>
      </c>
      <c r="O47" s="65" t="s">
        <v>304</v>
      </c>
      <c r="P47" s="66"/>
      <c r="Q47" s="67"/>
      <c r="R47" s="67"/>
      <c r="S47" s="79"/>
    </row>
    <row r="48" spans="1:19" ht="54.95" customHeight="1" x14ac:dyDescent="0.25">
      <c r="A48" s="17" t="s">
        <v>2</v>
      </c>
      <c r="B48" s="41" t="s">
        <v>17</v>
      </c>
      <c r="C48" s="47" t="s">
        <v>32</v>
      </c>
      <c r="D48" s="51"/>
      <c r="E48" s="32"/>
      <c r="F48" s="32" t="s">
        <v>24</v>
      </c>
      <c r="G48" s="32"/>
      <c r="H48" s="32"/>
      <c r="I48" s="32" t="s">
        <v>24</v>
      </c>
      <c r="J48" s="32"/>
      <c r="K48" s="32"/>
      <c r="L48" s="63" t="s">
        <v>305</v>
      </c>
      <c r="M48" s="64"/>
      <c r="N48" s="65" t="s">
        <v>36</v>
      </c>
      <c r="O48" s="65" t="s">
        <v>306</v>
      </c>
      <c r="P48" s="66"/>
      <c r="Q48" s="67"/>
      <c r="R48" s="67"/>
      <c r="S48" s="79"/>
    </row>
    <row r="49" spans="1:19" ht="54.95" customHeight="1" x14ac:dyDescent="0.25">
      <c r="A49" s="17" t="s">
        <v>2</v>
      </c>
      <c r="B49" s="41" t="s">
        <v>17</v>
      </c>
      <c r="C49" s="47" t="s">
        <v>32</v>
      </c>
      <c r="D49" s="51"/>
      <c r="E49" s="32"/>
      <c r="F49" s="32" t="s">
        <v>24</v>
      </c>
      <c r="G49" s="32"/>
      <c r="H49" s="32"/>
      <c r="I49" s="32" t="s">
        <v>24</v>
      </c>
      <c r="J49" s="32"/>
      <c r="K49" s="32"/>
      <c r="L49" s="63" t="s">
        <v>307</v>
      </c>
      <c r="M49" s="64"/>
      <c r="N49" s="65" t="s">
        <v>36</v>
      </c>
      <c r="O49" s="65" t="s">
        <v>308</v>
      </c>
      <c r="P49" s="66"/>
      <c r="Q49" s="67"/>
      <c r="R49" s="67"/>
      <c r="S49" s="79"/>
    </row>
    <row r="50" spans="1:19" ht="54.95" customHeight="1" x14ac:dyDescent="0.25">
      <c r="A50" s="17" t="s">
        <v>2</v>
      </c>
      <c r="B50" s="41" t="s">
        <v>17</v>
      </c>
      <c r="C50" s="47" t="s">
        <v>45</v>
      </c>
      <c r="D50" s="51"/>
      <c r="E50" s="32"/>
      <c r="F50" s="32" t="s">
        <v>24</v>
      </c>
      <c r="G50" s="32"/>
      <c r="H50" s="32"/>
      <c r="I50" s="32" t="s">
        <v>24</v>
      </c>
      <c r="J50" s="32"/>
      <c r="K50" s="32"/>
      <c r="L50" s="63" t="s">
        <v>281</v>
      </c>
      <c r="M50" s="64" t="s">
        <v>282</v>
      </c>
      <c r="N50" s="65" t="s">
        <v>33</v>
      </c>
      <c r="O50" s="65"/>
      <c r="P50" s="66">
        <v>70000000</v>
      </c>
      <c r="Q50" s="67">
        <v>42339</v>
      </c>
      <c r="R50" s="67"/>
      <c r="S50" s="79"/>
    </row>
    <row r="51" spans="1:19" ht="54.95" customHeight="1" x14ac:dyDescent="0.25">
      <c r="A51" s="17" t="s">
        <v>2</v>
      </c>
      <c r="B51" s="41" t="s">
        <v>17</v>
      </c>
      <c r="C51" s="47" t="s">
        <v>45</v>
      </c>
      <c r="D51" s="51"/>
      <c r="E51" s="32"/>
      <c r="F51" s="32"/>
      <c r="G51" s="32" t="s">
        <v>24</v>
      </c>
      <c r="H51" s="32"/>
      <c r="I51" s="32"/>
      <c r="J51" s="32"/>
      <c r="K51" s="32"/>
      <c r="L51" s="63" t="s">
        <v>283</v>
      </c>
      <c r="M51" s="64" t="s">
        <v>285</v>
      </c>
      <c r="N51" s="65" t="s">
        <v>284</v>
      </c>
      <c r="O51" s="65"/>
      <c r="P51" s="66"/>
      <c r="Q51" s="67">
        <v>42370</v>
      </c>
      <c r="R51" s="67">
        <v>44166</v>
      </c>
      <c r="S51" s="79"/>
    </row>
    <row r="52" spans="1:19" ht="54.95" customHeight="1" x14ac:dyDescent="0.25">
      <c r="A52" s="17" t="s">
        <v>2</v>
      </c>
      <c r="B52" s="41" t="s">
        <v>17</v>
      </c>
      <c r="C52" s="47" t="s">
        <v>32</v>
      </c>
      <c r="D52" s="51"/>
      <c r="E52" s="32"/>
      <c r="F52" s="32"/>
      <c r="G52" s="32"/>
      <c r="H52" s="32"/>
      <c r="I52" s="32"/>
      <c r="J52" s="32"/>
      <c r="K52" s="32"/>
      <c r="L52" s="63" t="s">
        <v>123</v>
      </c>
      <c r="M52" s="64" t="s">
        <v>164</v>
      </c>
      <c r="N52" s="65" t="s">
        <v>48</v>
      </c>
      <c r="O52" s="65" t="s">
        <v>124</v>
      </c>
      <c r="P52" s="66">
        <v>2340502</v>
      </c>
      <c r="Q52" s="67">
        <v>41699</v>
      </c>
      <c r="R52" s="67">
        <v>42795</v>
      </c>
      <c r="S52" s="79">
        <v>323828</v>
      </c>
    </row>
    <row r="53" spans="1:19" ht="54.95" customHeight="1" x14ac:dyDescent="0.25">
      <c r="A53" s="17" t="s">
        <v>2</v>
      </c>
      <c r="B53" s="41" t="s">
        <v>17</v>
      </c>
      <c r="C53" s="47" t="s">
        <v>32</v>
      </c>
      <c r="D53" s="51"/>
      <c r="E53" s="32"/>
      <c r="F53" s="32" t="s">
        <v>24</v>
      </c>
      <c r="G53" s="32"/>
      <c r="H53" s="32"/>
      <c r="I53" s="32" t="s">
        <v>24</v>
      </c>
      <c r="J53" s="32"/>
      <c r="K53" s="32"/>
      <c r="L53" s="63" t="s">
        <v>125</v>
      </c>
      <c r="M53" s="64"/>
      <c r="N53" s="65" t="s">
        <v>48</v>
      </c>
      <c r="O53" s="65" t="s">
        <v>126</v>
      </c>
      <c r="P53" s="66">
        <v>2386316</v>
      </c>
      <c r="Q53" s="67">
        <v>41609</v>
      </c>
      <c r="R53" s="67">
        <v>43435</v>
      </c>
      <c r="S53" s="79">
        <v>323889</v>
      </c>
    </row>
    <row r="54" spans="1:19" ht="54.95" customHeight="1" x14ac:dyDescent="0.25">
      <c r="A54" s="18" t="s">
        <v>29</v>
      </c>
      <c r="B54" s="41" t="s">
        <v>20</v>
      </c>
      <c r="C54" s="47" t="s">
        <v>30</v>
      </c>
      <c r="D54" s="51"/>
      <c r="E54" s="32"/>
      <c r="F54" s="32" t="s">
        <v>24</v>
      </c>
      <c r="G54" s="32" t="s">
        <v>24</v>
      </c>
      <c r="H54" s="32" t="s">
        <v>26</v>
      </c>
      <c r="I54" s="32"/>
      <c r="J54" s="32"/>
      <c r="K54" s="32"/>
      <c r="L54" s="63" t="s">
        <v>334</v>
      </c>
      <c r="M54" s="64" t="s">
        <v>335</v>
      </c>
      <c r="N54" s="65" t="s">
        <v>49</v>
      </c>
      <c r="O54" s="65" t="s">
        <v>314</v>
      </c>
      <c r="P54" s="66">
        <v>360000</v>
      </c>
      <c r="Q54" s="67">
        <v>41639</v>
      </c>
      <c r="R54" s="67">
        <v>42125</v>
      </c>
      <c r="S54" s="79"/>
    </row>
    <row r="55" spans="1:19" ht="54.95" customHeight="1" x14ac:dyDescent="0.25">
      <c r="A55" s="18" t="s">
        <v>29</v>
      </c>
      <c r="B55" s="41" t="s">
        <v>20</v>
      </c>
      <c r="C55" s="47" t="s">
        <v>30</v>
      </c>
      <c r="D55" s="51"/>
      <c r="E55" s="32"/>
      <c r="F55" s="32"/>
      <c r="G55" s="32"/>
      <c r="H55" s="32" t="s">
        <v>24</v>
      </c>
      <c r="I55" s="32"/>
      <c r="J55" s="32"/>
      <c r="K55" s="32"/>
      <c r="L55" s="63" t="s">
        <v>315</v>
      </c>
      <c r="M55" s="64" t="s">
        <v>316</v>
      </c>
      <c r="N55" s="65" t="s">
        <v>48</v>
      </c>
      <c r="O55" s="65" t="s">
        <v>317</v>
      </c>
      <c r="P55" s="66">
        <v>2300000</v>
      </c>
      <c r="Q55" s="67">
        <v>42064</v>
      </c>
      <c r="R55" s="67">
        <v>42125</v>
      </c>
      <c r="S55" s="79"/>
    </row>
    <row r="56" spans="1:19" ht="54.95" customHeight="1" x14ac:dyDescent="0.25">
      <c r="A56" s="18" t="s">
        <v>29</v>
      </c>
      <c r="B56" s="41" t="s">
        <v>20</v>
      </c>
      <c r="C56" s="47" t="s">
        <v>30</v>
      </c>
      <c r="D56" s="51" t="s">
        <v>24</v>
      </c>
      <c r="E56" s="32"/>
      <c r="F56" s="32"/>
      <c r="G56" s="32"/>
      <c r="H56" s="32" t="s">
        <v>24</v>
      </c>
      <c r="I56" s="32" t="s">
        <v>24</v>
      </c>
      <c r="J56" s="32"/>
      <c r="K56" s="32"/>
      <c r="L56" s="63" t="s">
        <v>318</v>
      </c>
      <c r="M56" s="64" t="s">
        <v>161</v>
      </c>
      <c r="N56" s="65" t="s">
        <v>48</v>
      </c>
      <c r="O56" s="65" t="s">
        <v>162</v>
      </c>
      <c r="P56" s="66">
        <v>1200000</v>
      </c>
      <c r="Q56" s="67">
        <v>41518</v>
      </c>
      <c r="R56" s="67">
        <v>42460</v>
      </c>
      <c r="S56" s="79"/>
    </row>
    <row r="57" spans="1:19" ht="54.95" customHeight="1" x14ac:dyDescent="0.25">
      <c r="A57" s="18" t="s">
        <v>29</v>
      </c>
      <c r="B57" s="41" t="s">
        <v>20</v>
      </c>
      <c r="C57" s="47" t="s">
        <v>30</v>
      </c>
      <c r="D57" s="51"/>
      <c r="E57" s="32"/>
      <c r="F57" s="32"/>
      <c r="G57" s="32"/>
      <c r="H57" s="32" t="s">
        <v>26</v>
      </c>
      <c r="I57" s="32"/>
      <c r="J57" s="32" t="s">
        <v>24</v>
      </c>
      <c r="K57" s="32"/>
      <c r="L57" s="63" t="s">
        <v>319</v>
      </c>
      <c r="M57" s="64" t="s">
        <v>320</v>
      </c>
      <c r="N57" s="65" t="s">
        <v>48</v>
      </c>
      <c r="O57" s="65" t="s">
        <v>321</v>
      </c>
      <c r="P57" s="66">
        <v>2000000</v>
      </c>
      <c r="Q57" s="67">
        <v>42248</v>
      </c>
      <c r="R57" s="67">
        <v>43343</v>
      </c>
      <c r="S57" s="79"/>
    </row>
    <row r="58" spans="1:19" ht="54.95" customHeight="1" x14ac:dyDescent="0.25">
      <c r="A58" s="18" t="s">
        <v>29</v>
      </c>
      <c r="B58" s="41" t="s">
        <v>20</v>
      </c>
      <c r="C58" s="47" t="s">
        <v>45</v>
      </c>
      <c r="D58" s="51"/>
      <c r="E58" s="32"/>
      <c r="F58" s="32"/>
      <c r="G58" s="32"/>
      <c r="H58" s="32"/>
      <c r="I58" s="32" t="s">
        <v>24</v>
      </c>
      <c r="J58" s="32"/>
      <c r="K58" s="32"/>
      <c r="L58" s="63" t="s">
        <v>322</v>
      </c>
      <c r="M58" s="64" t="s">
        <v>323</v>
      </c>
      <c r="N58" s="65" t="s">
        <v>48</v>
      </c>
      <c r="O58" s="65" t="s">
        <v>323</v>
      </c>
      <c r="P58" s="66" t="s">
        <v>324</v>
      </c>
      <c r="Q58" s="67"/>
      <c r="R58" s="67"/>
      <c r="S58" s="79"/>
    </row>
    <row r="59" spans="1:19" ht="54.95" customHeight="1" x14ac:dyDescent="0.25">
      <c r="A59" s="18" t="s">
        <v>29</v>
      </c>
      <c r="B59" s="41" t="s">
        <v>20</v>
      </c>
      <c r="C59" s="47" t="s">
        <v>32</v>
      </c>
      <c r="D59" s="51"/>
      <c r="E59" s="32"/>
      <c r="F59" s="32"/>
      <c r="G59" s="32"/>
      <c r="H59" s="32"/>
      <c r="I59" s="32" t="s">
        <v>24</v>
      </c>
      <c r="J59" s="32"/>
      <c r="K59" s="32" t="s">
        <v>26</v>
      </c>
      <c r="L59" s="63" t="s">
        <v>34</v>
      </c>
      <c r="M59" s="64" t="s">
        <v>35</v>
      </c>
      <c r="N59" s="65" t="s">
        <v>36</v>
      </c>
      <c r="O59" s="65" t="s">
        <v>37</v>
      </c>
      <c r="P59" s="66"/>
      <c r="Q59" s="67">
        <v>41000</v>
      </c>
      <c r="R59" s="67">
        <v>42064</v>
      </c>
      <c r="S59" s="79"/>
    </row>
    <row r="60" spans="1:19" ht="54.95" customHeight="1" x14ac:dyDescent="0.25">
      <c r="A60" s="18" t="s">
        <v>29</v>
      </c>
      <c r="B60" s="41" t="s">
        <v>20</v>
      </c>
      <c r="C60" s="47" t="s">
        <v>32</v>
      </c>
      <c r="D60" s="51"/>
      <c r="E60" s="32" t="s">
        <v>24</v>
      </c>
      <c r="F60" s="32"/>
      <c r="G60" s="32"/>
      <c r="H60" s="32"/>
      <c r="I60" s="32"/>
      <c r="J60" s="32"/>
      <c r="K60" s="32"/>
      <c r="L60" s="63" t="s">
        <v>38</v>
      </c>
      <c r="M60" s="64" t="s">
        <v>39</v>
      </c>
      <c r="N60" s="65" t="s">
        <v>36</v>
      </c>
      <c r="O60" s="65" t="s">
        <v>40</v>
      </c>
      <c r="P60" s="66"/>
      <c r="Q60" s="67">
        <v>41579</v>
      </c>
      <c r="R60" s="67">
        <v>42522</v>
      </c>
      <c r="S60" s="79"/>
    </row>
    <row r="61" spans="1:19" ht="54.95" customHeight="1" x14ac:dyDescent="0.25">
      <c r="A61" s="18" t="s">
        <v>29</v>
      </c>
      <c r="B61" s="41" t="s">
        <v>20</v>
      </c>
      <c r="C61" s="47" t="s">
        <v>45</v>
      </c>
      <c r="D61" s="51"/>
      <c r="E61" s="32"/>
      <c r="F61" s="32" t="s">
        <v>24</v>
      </c>
      <c r="G61" s="32" t="s">
        <v>24</v>
      </c>
      <c r="H61" s="32"/>
      <c r="I61" s="32" t="s">
        <v>24</v>
      </c>
      <c r="J61" s="32"/>
      <c r="K61" s="32"/>
      <c r="L61" s="63" t="s">
        <v>41</v>
      </c>
      <c r="M61" s="64" t="s">
        <v>42</v>
      </c>
      <c r="N61" s="65" t="s">
        <v>36</v>
      </c>
      <c r="O61" s="65" t="s">
        <v>43</v>
      </c>
      <c r="P61" s="66"/>
      <c r="Q61" s="67" t="s">
        <v>44</v>
      </c>
      <c r="R61" s="67"/>
      <c r="S61" s="79"/>
    </row>
    <row r="62" spans="1:19" ht="54.95" customHeight="1" x14ac:dyDescent="0.25">
      <c r="A62" s="18" t="s">
        <v>29</v>
      </c>
      <c r="B62" s="41" t="s">
        <v>20</v>
      </c>
      <c r="C62" s="47" t="s">
        <v>32</v>
      </c>
      <c r="D62" s="51"/>
      <c r="E62" s="32"/>
      <c r="F62" s="32"/>
      <c r="G62" s="32" t="s">
        <v>24</v>
      </c>
      <c r="H62" s="32"/>
      <c r="I62" s="32" t="s">
        <v>24</v>
      </c>
      <c r="J62" s="32"/>
      <c r="K62" s="32"/>
      <c r="L62" s="63" t="s">
        <v>325</v>
      </c>
      <c r="M62" s="64" t="s">
        <v>326</v>
      </c>
      <c r="N62" s="65" t="s">
        <v>137</v>
      </c>
      <c r="O62" s="65" t="s">
        <v>324</v>
      </c>
      <c r="P62" s="66">
        <v>6000000</v>
      </c>
      <c r="Q62" s="67">
        <v>42370</v>
      </c>
      <c r="R62" s="67">
        <v>42705</v>
      </c>
      <c r="S62" s="79"/>
    </row>
    <row r="63" spans="1:19" ht="54.95" customHeight="1" x14ac:dyDescent="0.25">
      <c r="A63" s="18" t="s">
        <v>29</v>
      </c>
      <c r="B63" s="41" t="s">
        <v>20</v>
      </c>
      <c r="C63" s="47" t="s">
        <v>45</v>
      </c>
      <c r="D63" s="51"/>
      <c r="E63" s="32"/>
      <c r="F63" s="32"/>
      <c r="G63" s="32" t="s">
        <v>24</v>
      </c>
      <c r="H63" s="32"/>
      <c r="I63" s="32"/>
      <c r="J63" s="32"/>
      <c r="K63" s="32"/>
      <c r="L63" s="63" t="s">
        <v>327</v>
      </c>
      <c r="M63" s="64" t="s">
        <v>328</v>
      </c>
      <c r="N63" s="65" t="s">
        <v>329</v>
      </c>
      <c r="O63" s="65" t="s">
        <v>324</v>
      </c>
      <c r="P63" s="66">
        <v>20000000</v>
      </c>
      <c r="Q63" s="67">
        <v>42005</v>
      </c>
      <c r="R63" s="67"/>
      <c r="S63" s="79"/>
    </row>
    <row r="64" spans="1:19" ht="54.95" customHeight="1" x14ac:dyDescent="0.25">
      <c r="A64" s="18" t="s">
        <v>29</v>
      </c>
      <c r="B64" s="41" t="s">
        <v>20</v>
      </c>
      <c r="C64" s="47" t="s">
        <v>32</v>
      </c>
      <c r="D64" s="51"/>
      <c r="E64" s="32"/>
      <c r="F64" s="32"/>
      <c r="G64" s="32" t="s">
        <v>24</v>
      </c>
      <c r="H64" s="32" t="s">
        <v>24</v>
      </c>
      <c r="I64" s="32" t="s">
        <v>24</v>
      </c>
      <c r="J64" s="32"/>
      <c r="K64" s="32"/>
      <c r="L64" s="63" t="s">
        <v>330</v>
      </c>
      <c r="M64" s="64" t="s">
        <v>331</v>
      </c>
      <c r="N64" s="65" t="s">
        <v>332</v>
      </c>
      <c r="O64" s="65" t="s">
        <v>333</v>
      </c>
      <c r="P64" s="66">
        <v>32500000</v>
      </c>
      <c r="Q64" s="67">
        <v>40909</v>
      </c>
      <c r="R64" s="67">
        <v>43100</v>
      </c>
      <c r="S64" s="79"/>
    </row>
    <row r="65" spans="1:19" ht="54.95" customHeight="1" x14ac:dyDescent="0.25">
      <c r="A65" s="18" t="s">
        <v>190</v>
      </c>
      <c r="B65" s="41" t="s">
        <v>20</v>
      </c>
      <c r="C65" s="47" t="s">
        <v>32</v>
      </c>
      <c r="D65" s="51"/>
      <c r="E65" s="32"/>
      <c r="F65" s="32"/>
      <c r="G65" s="32"/>
      <c r="H65" s="32"/>
      <c r="I65" s="32"/>
      <c r="J65" s="32" t="s">
        <v>24</v>
      </c>
      <c r="K65" s="32"/>
      <c r="L65" s="63" t="s">
        <v>46</v>
      </c>
      <c r="M65" s="64"/>
      <c r="N65" s="65" t="s">
        <v>48</v>
      </c>
      <c r="O65" s="65" t="s">
        <v>31</v>
      </c>
      <c r="P65" s="66">
        <v>625009</v>
      </c>
      <c r="Q65" s="67">
        <v>41609</v>
      </c>
      <c r="R65" s="67">
        <v>42491</v>
      </c>
      <c r="S65" s="79">
        <v>323903</v>
      </c>
    </row>
    <row r="66" spans="1:19" ht="54.95" customHeight="1" x14ac:dyDescent="0.25">
      <c r="A66" s="2" t="s">
        <v>63</v>
      </c>
      <c r="B66" s="42"/>
      <c r="C66" s="48"/>
      <c r="D66" s="39"/>
      <c r="E66" s="33"/>
      <c r="F66" s="33"/>
      <c r="G66" s="33"/>
      <c r="H66" s="33"/>
      <c r="I66" s="33"/>
      <c r="J66" s="33"/>
      <c r="K66" s="33"/>
      <c r="L66" s="101">
        <f>SUBTOTAL(3,L4:L65)</f>
        <v>62</v>
      </c>
      <c r="M66" s="68"/>
      <c r="N66" s="69"/>
      <c r="O66" s="69"/>
      <c r="P66" s="33"/>
      <c r="Q66" s="33"/>
      <c r="R66" s="33"/>
      <c r="S66" s="69"/>
    </row>
    <row r="67" spans="1:19" ht="54.95" customHeight="1" x14ac:dyDescent="0.25">
      <c r="A67" s="19" t="s">
        <v>7</v>
      </c>
      <c r="B67" s="46" t="s">
        <v>384</v>
      </c>
      <c r="C67" s="47" t="s">
        <v>32</v>
      </c>
      <c r="D67" s="51"/>
      <c r="E67" s="32"/>
      <c r="F67" s="32" t="s">
        <v>24</v>
      </c>
      <c r="G67" s="32"/>
      <c r="H67" s="32"/>
      <c r="I67" s="32" t="s">
        <v>24</v>
      </c>
      <c r="J67" s="32" t="s">
        <v>26</v>
      </c>
      <c r="K67" s="32"/>
      <c r="L67" s="88" t="s">
        <v>62</v>
      </c>
      <c r="M67" s="89" t="s">
        <v>71</v>
      </c>
      <c r="N67" s="84" t="s">
        <v>49</v>
      </c>
      <c r="O67" s="89" t="s">
        <v>70</v>
      </c>
      <c r="P67" s="85"/>
      <c r="Q67" s="86"/>
      <c r="R67" s="86"/>
      <c r="S67" s="77"/>
    </row>
    <row r="68" spans="1:19" ht="54.95" customHeight="1" x14ac:dyDescent="0.25">
      <c r="A68" s="19" t="s">
        <v>7</v>
      </c>
      <c r="B68" s="46" t="s">
        <v>384</v>
      </c>
      <c r="C68" s="47" t="s">
        <v>32</v>
      </c>
      <c r="D68" s="51" t="s">
        <v>24</v>
      </c>
      <c r="E68" s="32"/>
      <c r="F68" s="32"/>
      <c r="G68" s="32"/>
      <c r="H68" s="32"/>
      <c r="I68" s="32"/>
      <c r="J68" s="32"/>
      <c r="K68" s="32"/>
      <c r="L68" s="88" t="s">
        <v>198</v>
      </c>
      <c r="M68" s="89" t="s">
        <v>286</v>
      </c>
      <c r="N68" s="84" t="s">
        <v>179</v>
      </c>
      <c r="O68" s="89"/>
      <c r="P68" s="85"/>
      <c r="Q68" s="86">
        <v>41456</v>
      </c>
      <c r="R68" s="86" t="s">
        <v>197</v>
      </c>
      <c r="S68" s="77"/>
    </row>
    <row r="69" spans="1:19" ht="54.95" customHeight="1" x14ac:dyDescent="0.25">
      <c r="A69" s="19" t="s">
        <v>7</v>
      </c>
      <c r="B69" s="46" t="s">
        <v>384</v>
      </c>
      <c r="C69" s="47" t="s">
        <v>32</v>
      </c>
      <c r="D69" s="51"/>
      <c r="E69" s="32" t="s">
        <v>24</v>
      </c>
      <c r="F69" s="32"/>
      <c r="G69" s="32"/>
      <c r="H69" s="32"/>
      <c r="I69" s="32"/>
      <c r="J69" s="32"/>
      <c r="K69" s="32"/>
      <c r="L69" s="88" t="s">
        <v>199</v>
      </c>
      <c r="M69" s="89" t="s">
        <v>287</v>
      </c>
      <c r="N69" s="84" t="s">
        <v>36</v>
      </c>
      <c r="O69" s="89" t="s">
        <v>40</v>
      </c>
      <c r="P69" s="85"/>
      <c r="Q69" s="86">
        <v>41579</v>
      </c>
      <c r="R69" s="86">
        <v>42522</v>
      </c>
      <c r="S69" s="77"/>
    </row>
    <row r="70" spans="1:19" ht="54.95" customHeight="1" x14ac:dyDescent="0.25">
      <c r="A70" s="19" t="s">
        <v>7</v>
      </c>
      <c r="B70" s="46" t="s">
        <v>384</v>
      </c>
      <c r="C70" s="47"/>
      <c r="D70" s="51"/>
      <c r="E70" s="32"/>
      <c r="F70" s="32" t="s">
        <v>24</v>
      </c>
      <c r="G70" s="32"/>
      <c r="H70" s="32"/>
      <c r="I70" s="32" t="s">
        <v>24</v>
      </c>
      <c r="J70" s="32"/>
      <c r="K70" s="32"/>
      <c r="L70" s="88" t="s">
        <v>219</v>
      </c>
      <c r="M70" s="89" t="s">
        <v>288</v>
      </c>
      <c r="N70" s="84" t="s">
        <v>193</v>
      </c>
      <c r="O70" s="89" t="s">
        <v>124</v>
      </c>
      <c r="P70" s="85">
        <v>176690</v>
      </c>
      <c r="Q70" s="86">
        <v>41730</v>
      </c>
      <c r="R70" s="86">
        <v>42643</v>
      </c>
      <c r="S70" s="77">
        <v>318817</v>
      </c>
    </row>
    <row r="71" spans="1:19" ht="54.95" customHeight="1" x14ac:dyDescent="0.25">
      <c r="A71" s="87" t="s">
        <v>7</v>
      </c>
      <c r="B71" s="46" t="s">
        <v>384</v>
      </c>
      <c r="C71" s="47" t="s">
        <v>32</v>
      </c>
      <c r="D71" s="51"/>
      <c r="E71" s="32"/>
      <c r="F71" s="32"/>
      <c r="G71" s="32" t="s">
        <v>24</v>
      </c>
      <c r="H71" s="32"/>
      <c r="I71" s="32" t="s">
        <v>24</v>
      </c>
      <c r="J71" s="32"/>
      <c r="K71" s="32"/>
      <c r="L71" s="88" t="s">
        <v>195</v>
      </c>
      <c r="M71" s="89" t="s">
        <v>196</v>
      </c>
      <c r="N71" s="84" t="s">
        <v>193</v>
      </c>
      <c r="O71" s="89" t="s">
        <v>194</v>
      </c>
      <c r="P71" s="85">
        <v>413834</v>
      </c>
      <c r="Q71" s="86">
        <v>41609</v>
      </c>
      <c r="R71" s="86">
        <v>42705</v>
      </c>
      <c r="S71" s="77">
        <v>335082</v>
      </c>
    </row>
    <row r="72" spans="1:19" ht="54.95" customHeight="1" x14ac:dyDescent="0.25">
      <c r="A72" s="92" t="s">
        <v>191</v>
      </c>
      <c r="B72" s="46" t="s">
        <v>384</v>
      </c>
      <c r="C72" s="47" t="s">
        <v>32</v>
      </c>
      <c r="D72" s="51"/>
      <c r="E72" s="32"/>
      <c r="F72" s="32"/>
      <c r="G72" s="32" t="s">
        <v>24</v>
      </c>
      <c r="H72" s="32"/>
      <c r="I72" s="32"/>
      <c r="J72" s="32"/>
      <c r="K72" s="32"/>
      <c r="L72" s="88" t="s">
        <v>187</v>
      </c>
      <c r="M72" s="89" t="s">
        <v>227</v>
      </c>
      <c r="N72" s="84" t="s">
        <v>188</v>
      </c>
      <c r="O72" s="89" t="s">
        <v>192</v>
      </c>
      <c r="P72" s="85">
        <v>2253000</v>
      </c>
      <c r="Q72" s="86">
        <v>42005</v>
      </c>
      <c r="R72" s="86">
        <v>43831</v>
      </c>
      <c r="S72" s="77">
        <v>346732</v>
      </c>
    </row>
    <row r="73" spans="1:19" ht="54.95" customHeight="1" x14ac:dyDescent="0.25">
      <c r="A73" s="20" t="s">
        <v>21</v>
      </c>
      <c r="B73" s="46" t="s">
        <v>22</v>
      </c>
      <c r="C73" s="47" t="s">
        <v>32</v>
      </c>
      <c r="D73" s="51"/>
      <c r="E73" s="32"/>
      <c r="F73" s="32"/>
      <c r="G73" s="32"/>
      <c r="H73" s="32" t="s">
        <v>24</v>
      </c>
      <c r="I73" s="32" t="s">
        <v>24</v>
      </c>
      <c r="J73" s="32"/>
      <c r="K73" s="32"/>
      <c r="L73" s="88" t="s">
        <v>62</v>
      </c>
      <c r="M73" s="89" t="s">
        <v>69</v>
      </c>
      <c r="N73" s="84" t="s">
        <v>49</v>
      </c>
      <c r="O73" s="89" t="s">
        <v>68</v>
      </c>
      <c r="P73" s="85">
        <v>400000</v>
      </c>
      <c r="Q73" s="86"/>
      <c r="R73" s="86">
        <v>42095</v>
      </c>
      <c r="S73" s="77"/>
    </row>
    <row r="74" spans="1:19" ht="54.95" customHeight="1" x14ac:dyDescent="0.25">
      <c r="A74" s="20" t="s">
        <v>21</v>
      </c>
      <c r="B74" s="46" t="s">
        <v>22</v>
      </c>
      <c r="C74" s="47" t="s">
        <v>32</v>
      </c>
      <c r="D74" s="51"/>
      <c r="E74" s="32"/>
      <c r="F74" s="32" t="s">
        <v>26</v>
      </c>
      <c r="G74" s="32"/>
      <c r="H74" s="32"/>
      <c r="I74" s="32"/>
      <c r="J74" s="32"/>
      <c r="K74" s="32"/>
      <c r="L74" s="88" t="s">
        <v>123</v>
      </c>
      <c r="M74" s="89" t="s">
        <v>165</v>
      </c>
      <c r="N74" s="84" t="s">
        <v>48</v>
      </c>
      <c r="O74" s="89" t="s">
        <v>124</v>
      </c>
      <c r="P74" s="85">
        <v>2340502</v>
      </c>
      <c r="Q74" s="86">
        <v>41699</v>
      </c>
      <c r="R74" s="86">
        <v>42795</v>
      </c>
      <c r="S74" s="77">
        <v>323828</v>
      </c>
    </row>
    <row r="75" spans="1:19" ht="54.95" customHeight="1" x14ac:dyDescent="0.25">
      <c r="A75" s="20" t="s">
        <v>21</v>
      </c>
      <c r="B75" s="46" t="s">
        <v>22</v>
      </c>
      <c r="C75" s="47" t="s">
        <v>32</v>
      </c>
      <c r="D75" s="51"/>
      <c r="E75" s="32"/>
      <c r="F75" s="32"/>
      <c r="G75" s="32"/>
      <c r="H75" s="32"/>
      <c r="I75" s="32" t="s">
        <v>24</v>
      </c>
      <c r="J75" s="32"/>
      <c r="K75" s="32"/>
      <c r="L75" s="88" t="s">
        <v>103</v>
      </c>
      <c r="M75" s="89"/>
      <c r="N75" s="84" t="s">
        <v>48</v>
      </c>
      <c r="O75" s="89" t="s">
        <v>104</v>
      </c>
      <c r="P75" s="85">
        <v>336732</v>
      </c>
      <c r="Q75" s="86">
        <v>41699</v>
      </c>
      <c r="R75" s="86">
        <v>42217</v>
      </c>
      <c r="S75" s="77">
        <v>335499</v>
      </c>
    </row>
    <row r="76" spans="1:19" ht="54.95" customHeight="1" x14ac:dyDescent="0.25">
      <c r="A76" s="20" t="s">
        <v>21</v>
      </c>
      <c r="B76" s="46" t="s">
        <v>22</v>
      </c>
      <c r="C76" s="47" t="s">
        <v>32</v>
      </c>
      <c r="D76" s="51"/>
      <c r="E76" s="32"/>
      <c r="F76" s="32"/>
      <c r="G76" s="32"/>
      <c r="H76" s="32"/>
      <c r="I76" s="32" t="s">
        <v>24</v>
      </c>
      <c r="J76" s="32"/>
      <c r="K76" s="32"/>
      <c r="L76" s="88" t="s">
        <v>105</v>
      </c>
      <c r="M76" s="89"/>
      <c r="N76" s="84" t="s">
        <v>48</v>
      </c>
      <c r="O76" s="89" t="s">
        <v>106</v>
      </c>
      <c r="P76" s="85">
        <v>418041.36</v>
      </c>
      <c r="Q76" s="86">
        <v>41699</v>
      </c>
      <c r="R76" s="86">
        <v>42401</v>
      </c>
      <c r="S76" s="77">
        <v>335501</v>
      </c>
    </row>
    <row r="77" spans="1:19" ht="54.95" customHeight="1" x14ac:dyDescent="0.25">
      <c r="A77" s="20" t="s">
        <v>21</v>
      </c>
      <c r="B77" s="46" t="s">
        <v>22</v>
      </c>
      <c r="C77" s="47" t="s">
        <v>32</v>
      </c>
      <c r="D77" s="51"/>
      <c r="E77" s="32"/>
      <c r="F77" s="32"/>
      <c r="G77" s="32"/>
      <c r="H77" s="32"/>
      <c r="I77" s="32" t="s">
        <v>24</v>
      </c>
      <c r="J77" s="32"/>
      <c r="K77" s="32"/>
      <c r="L77" s="88" t="s">
        <v>107</v>
      </c>
      <c r="M77" s="89"/>
      <c r="N77" s="84" t="s">
        <v>48</v>
      </c>
      <c r="O77" s="89" t="s">
        <v>108</v>
      </c>
      <c r="P77" s="85">
        <v>1519500</v>
      </c>
      <c r="Q77" s="86">
        <v>41699</v>
      </c>
      <c r="R77" s="86">
        <v>42339</v>
      </c>
      <c r="S77" s="77">
        <v>346123</v>
      </c>
    </row>
    <row r="78" spans="1:19" ht="54.95" customHeight="1" x14ac:dyDescent="0.25">
      <c r="A78" s="20" t="s">
        <v>21</v>
      </c>
      <c r="B78" s="46" t="s">
        <v>22</v>
      </c>
      <c r="C78" s="47" t="s">
        <v>32</v>
      </c>
      <c r="D78" s="51"/>
      <c r="E78" s="32"/>
      <c r="F78" s="32"/>
      <c r="G78" s="32"/>
      <c r="H78" s="32"/>
      <c r="I78" s="32"/>
      <c r="J78" s="32"/>
      <c r="K78" s="32"/>
      <c r="L78" s="88" t="s">
        <v>151</v>
      </c>
      <c r="M78" s="89"/>
      <c r="N78" s="84" t="s">
        <v>48</v>
      </c>
      <c r="O78" s="89" t="s">
        <v>152</v>
      </c>
      <c r="P78" s="85">
        <v>4920000</v>
      </c>
      <c r="Q78" s="86">
        <v>42256</v>
      </c>
      <c r="R78" s="86">
        <v>42248</v>
      </c>
      <c r="S78" s="77">
        <v>220130</v>
      </c>
    </row>
    <row r="79" spans="1:19" ht="54.95" customHeight="1" x14ac:dyDescent="0.25">
      <c r="A79" s="20" t="s">
        <v>21</v>
      </c>
      <c r="B79" s="46" t="s">
        <v>22</v>
      </c>
      <c r="C79" s="47" t="s">
        <v>32</v>
      </c>
      <c r="D79" s="51"/>
      <c r="E79" s="32"/>
      <c r="F79" s="32" t="s">
        <v>24</v>
      </c>
      <c r="G79" s="32"/>
      <c r="H79" s="32"/>
      <c r="I79" s="32"/>
      <c r="J79" s="32"/>
      <c r="K79" s="32"/>
      <c r="L79" s="88" t="s">
        <v>109</v>
      </c>
      <c r="M79" s="89"/>
      <c r="N79" s="84" t="s">
        <v>48</v>
      </c>
      <c r="O79" s="89" t="s">
        <v>110</v>
      </c>
      <c r="P79" s="85">
        <v>290335.90000000002</v>
      </c>
      <c r="Q79" s="86">
        <v>42340</v>
      </c>
      <c r="R79" s="86">
        <v>42095</v>
      </c>
      <c r="S79" s="77">
        <v>278253</v>
      </c>
    </row>
    <row r="80" spans="1:19" ht="54.95" customHeight="1" x14ac:dyDescent="0.25">
      <c r="A80" s="90" t="s">
        <v>200</v>
      </c>
      <c r="B80" s="46" t="s">
        <v>22</v>
      </c>
      <c r="C80" s="47" t="s">
        <v>32</v>
      </c>
      <c r="D80" s="51"/>
      <c r="E80" s="32"/>
      <c r="F80" s="32"/>
      <c r="G80" s="32" t="s">
        <v>24</v>
      </c>
      <c r="H80" s="32"/>
      <c r="I80" s="32"/>
      <c r="J80" s="32"/>
      <c r="K80" s="32"/>
      <c r="L80" s="88" t="s">
        <v>187</v>
      </c>
      <c r="M80" s="89" t="s">
        <v>226</v>
      </c>
      <c r="N80" s="84" t="s">
        <v>188</v>
      </c>
      <c r="O80" s="89" t="s">
        <v>201</v>
      </c>
      <c r="P80" s="85">
        <v>2253000</v>
      </c>
      <c r="Q80" s="86">
        <v>41974</v>
      </c>
      <c r="R80" s="86">
        <v>43800</v>
      </c>
      <c r="S80" s="77">
        <v>346732</v>
      </c>
    </row>
    <row r="81" spans="1:19" ht="54.95" customHeight="1" x14ac:dyDescent="0.25">
      <c r="A81" s="21" t="s">
        <v>8</v>
      </c>
      <c r="B81" s="46" t="s">
        <v>20</v>
      </c>
      <c r="C81" s="47" t="s">
        <v>32</v>
      </c>
      <c r="D81" s="51" t="s">
        <v>26</v>
      </c>
      <c r="E81" s="32"/>
      <c r="F81" s="32"/>
      <c r="G81" s="32"/>
      <c r="H81" s="32"/>
      <c r="I81" s="32" t="s">
        <v>24</v>
      </c>
      <c r="J81" s="32"/>
      <c r="K81" s="32"/>
      <c r="L81" s="88" t="s">
        <v>208</v>
      </c>
      <c r="M81" s="120" t="s">
        <v>389</v>
      </c>
      <c r="N81" s="84" t="s">
        <v>49</v>
      </c>
      <c r="O81" s="89" t="s">
        <v>209</v>
      </c>
      <c r="P81" s="85">
        <v>50170</v>
      </c>
      <c r="Q81" s="86">
        <v>41760</v>
      </c>
      <c r="R81" s="86">
        <v>42005</v>
      </c>
      <c r="S81" s="77"/>
    </row>
    <row r="82" spans="1:19" ht="54.95" customHeight="1" x14ac:dyDescent="0.25">
      <c r="A82" s="91" t="s">
        <v>8</v>
      </c>
      <c r="B82" s="46" t="s">
        <v>20</v>
      </c>
      <c r="C82" s="47" t="s">
        <v>32</v>
      </c>
      <c r="D82" s="51"/>
      <c r="E82" s="32"/>
      <c r="F82" s="32"/>
      <c r="G82" s="32"/>
      <c r="H82" s="32"/>
      <c r="I82" s="32" t="s">
        <v>24</v>
      </c>
      <c r="J82" s="32"/>
      <c r="K82" s="32"/>
      <c r="L82" s="88" t="s">
        <v>205</v>
      </c>
      <c r="M82" s="89" t="s">
        <v>206</v>
      </c>
      <c r="N82" s="84" t="s">
        <v>49</v>
      </c>
      <c r="O82" s="89" t="s">
        <v>207</v>
      </c>
      <c r="P82" s="85">
        <v>135860</v>
      </c>
      <c r="Q82" s="86">
        <v>41730</v>
      </c>
      <c r="R82" s="86">
        <v>42095</v>
      </c>
      <c r="S82" s="77"/>
    </row>
    <row r="83" spans="1:19" ht="54.95" customHeight="1" x14ac:dyDescent="0.25">
      <c r="A83" s="91" t="s">
        <v>8</v>
      </c>
      <c r="B83" s="46" t="s">
        <v>20</v>
      </c>
      <c r="C83" s="47" t="s">
        <v>32</v>
      </c>
      <c r="D83" s="51"/>
      <c r="E83" s="32"/>
      <c r="F83" s="32"/>
      <c r="G83" s="32"/>
      <c r="H83" s="32"/>
      <c r="I83" s="32" t="s">
        <v>24</v>
      </c>
      <c r="J83" s="32"/>
      <c r="K83" s="32"/>
      <c r="L83" s="88" t="s">
        <v>111</v>
      </c>
      <c r="M83" s="89"/>
      <c r="N83" s="84" t="s">
        <v>48</v>
      </c>
      <c r="O83" s="89" t="s">
        <v>112</v>
      </c>
      <c r="P83" s="85">
        <v>501963</v>
      </c>
      <c r="Q83" s="86">
        <v>41609</v>
      </c>
      <c r="R83" s="86">
        <v>42705</v>
      </c>
      <c r="S83" s="77">
        <v>321296</v>
      </c>
    </row>
    <row r="84" spans="1:19" ht="54.95" customHeight="1" x14ac:dyDescent="0.25">
      <c r="A84" s="91" t="s">
        <v>8</v>
      </c>
      <c r="B84" s="46" t="s">
        <v>20</v>
      </c>
      <c r="C84" s="47" t="s">
        <v>32</v>
      </c>
      <c r="D84" s="51"/>
      <c r="E84" s="32"/>
      <c r="F84" s="32" t="s">
        <v>24</v>
      </c>
      <c r="G84" s="32"/>
      <c r="H84" s="32"/>
      <c r="I84" s="32" t="s">
        <v>24</v>
      </c>
      <c r="J84" s="32"/>
      <c r="K84" s="32"/>
      <c r="L84" s="88" t="s">
        <v>204</v>
      </c>
      <c r="M84" s="89" t="s">
        <v>248</v>
      </c>
      <c r="N84" s="84" t="s">
        <v>48</v>
      </c>
      <c r="O84" s="89" t="s">
        <v>203</v>
      </c>
      <c r="P84" s="85"/>
      <c r="Q84" s="86">
        <v>42258</v>
      </c>
      <c r="R84" s="86">
        <v>42036</v>
      </c>
      <c r="S84" s="77">
        <v>152063</v>
      </c>
    </row>
    <row r="85" spans="1:19" ht="54.95" customHeight="1" x14ac:dyDescent="0.25">
      <c r="A85" s="93" t="s">
        <v>247</v>
      </c>
      <c r="B85" s="46" t="s">
        <v>20</v>
      </c>
      <c r="C85" s="47" t="s">
        <v>32</v>
      </c>
      <c r="D85" s="51"/>
      <c r="E85" s="32"/>
      <c r="F85" s="32" t="s">
        <v>24</v>
      </c>
      <c r="G85" s="32"/>
      <c r="H85" s="32"/>
      <c r="I85" s="32" t="s">
        <v>24</v>
      </c>
      <c r="J85" s="32"/>
      <c r="K85" s="32"/>
      <c r="L85" s="88" t="s">
        <v>242</v>
      </c>
      <c r="M85" s="89" t="s">
        <v>243</v>
      </c>
      <c r="N85" s="84" t="s">
        <v>244</v>
      </c>
      <c r="O85" s="89" t="s">
        <v>245</v>
      </c>
      <c r="P85" s="85"/>
      <c r="Q85" s="86" t="s">
        <v>246</v>
      </c>
      <c r="R85" s="86">
        <v>42248</v>
      </c>
      <c r="S85" s="77"/>
    </row>
    <row r="86" spans="1:19" ht="54.95" customHeight="1" x14ac:dyDescent="0.25">
      <c r="A86" s="21" t="s">
        <v>8</v>
      </c>
      <c r="B86" s="46" t="s">
        <v>20</v>
      </c>
      <c r="C86" s="47" t="s">
        <v>210</v>
      </c>
      <c r="D86" s="51" t="s">
        <v>24</v>
      </c>
      <c r="E86" s="32"/>
      <c r="F86" s="32"/>
      <c r="G86" s="32"/>
      <c r="H86" s="32" t="s">
        <v>24</v>
      </c>
      <c r="I86" s="32" t="s">
        <v>24</v>
      </c>
      <c r="J86" s="32"/>
      <c r="K86" s="32"/>
      <c r="L86" s="88" t="s">
        <v>211</v>
      </c>
      <c r="M86" s="89" t="s">
        <v>212</v>
      </c>
      <c r="N86" s="84" t="s">
        <v>193</v>
      </c>
      <c r="O86" s="89"/>
      <c r="P86" s="85">
        <v>899678</v>
      </c>
      <c r="Q86" s="86">
        <v>41974</v>
      </c>
      <c r="R86" s="86">
        <v>42552</v>
      </c>
      <c r="S86" s="77">
        <v>352887</v>
      </c>
    </row>
    <row r="87" spans="1:19" ht="54.95" customHeight="1" x14ac:dyDescent="0.25">
      <c r="A87" s="93" t="s">
        <v>202</v>
      </c>
      <c r="B87" s="46" t="s">
        <v>20</v>
      </c>
      <c r="C87" s="47" t="s">
        <v>32</v>
      </c>
      <c r="D87" s="51"/>
      <c r="E87" s="32"/>
      <c r="F87" s="32"/>
      <c r="G87" s="32" t="s">
        <v>24</v>
      </c>
      <c r="H87" s="32"/>
      <c r="I87" s="32"/>
      <c r="J87" s="32"/>
      <c r="K87" s="32"/>
      <c r="L87" s="88" t="s">
        <v>187</v>
      </c>
      <c r="M87" s="89" t="s">
        <v>226</v>
      </c>
      <c r="N87" s="84" t="s">
        <v>188</v>
      </c>
      <c r="O87" s="89" t="s">
        <v>192</v>
      </c>
      <c r="P87" s="85">
        <v>2253000</v>
      </c>
      <c r="Q87" s="86">
        <v>41974</v>
      </c>
      <c r="R87" s="86">
        <v>43800</v>
      </c>
      <c r="S87" s="77">
        <v>346732</v>
      </c>
    </row>
    <row r="88" spans="1:19" ht="54.95" customHeight="1" x14ac:dyDescent="0.25">
      <c r="A88" s="22" t="s">
        <v>6</v>
      </c>
      <c r="B88" s="46" t="s">
        <v>17</v>
      </c>
      <c r="C88" s="47"/>
      <c r="D88" s="51"/>
      <c r="E88" s="32"/>
      <c r="F88" s="32"/>
      <c r="G88" s="32" t="s">
        <v>24</v>
      </c>
      <c r="H88" s="32"/>
      <c r="I88" s="32"/>
      <c r="J88" s="32"/>
      <c r="K88" s="32"/>
      <c r="L88" s="88" t="s">
        <v>237</v>
      </c>
      <c r="M88" s="89"/>
      <c r="N88" s="84"/>
      <c r="O88" s="89" t="s">
        <v>238</v>
      </c>
      <c r="P88" s="85"/>
      <c r="Q88" s="86"/>
      <c r="R88" s="86"/>
      <c r="S88" s="77"/>
    </row>
    <row r="89" spans="1:19" ht="54.95" customHeight="1" x14ac:dyDescent="0.25">
      <c r="A89" s="22" t="s">
        <v>6</v>
      </c>
      <c r="B89" s="46" t="s">
        <v>17</v>
      </c>
      <c r="C89" s="47"/>
      <c r="D89" s="51"/>
      <c r="E89" s="32"/>
      <c r="F89" s="32" t="s">
        <v>24</v>
      </c>
      <c r="G89" s="32"/>
      <c r="H89" s="32"/>
      <c r="I89" s="32"/>
      <c r="J89" s="32"/>
      <c r="K89" s="32"/>
      <c r="L89" s="88" t="s">
        <v>239</v>
      </c>
      <c r="M89" s="89" t="s">
        <v>240</v>
      </c>
      <c r="N89" s="84" t="s">
        <v>48</v>
      </c>
      <c r="O89" s="89" t="s">
        <v>241</v>
      </c>
      <c r="P89" s="85"/>
      <c r="Q89" s="86"/>
      <c r="R89" s="86"/>
      <c r="S89" s="77"/>
    </row>
    <row r="90" spans="1:19" ht="54.95" customHeight="1" x14ac:dyDescent="0.25">
      <c r="A90" s="22" t="s">
        <v>6</v>
      </c>
      <c r="B90" s="46" t="s">
        <v>17</v>
      </c>
      <c r="C90" s="47" t="s">
        <v>32</v>
      </c>
      <c r="D90" s="51"/>
      <c r="E90" s="32" t="s">
        <v>24</v>
      </c>
      <c r="F90" s="32" t="s">
        <v>24</v>
      </c>
      <c r="G90" s="32" t="s">
        <v>24</v>
      </c>
      <c r="H90" s="32" t="s">
        <v>24</v>
      </c>
      <c r="I90" s="32" t="s">
        <v>24</v>
      </c>
      <c r="J90" s="32"/>
      <c r="K90" s="32" t="s">
        <v>24</v>
      </c>
      <c r="L90" s="88" t="s">
        <v>213</v>
      </c>
      <c r="M90" s="89" t="s">
        <v>216</v>
      </c>
      <c r="N90" s="84" t="s">
        <v>368</v>
      </c>
      <c r="O90" s="89" t="s">
        <v>214</v>
      </c>
      <c r="P90" s="85" t="s">
        <v>369</v>
      </c>
      <c r="Q90" s="86"/>
      <c r="R90" s="86" t="s">
        <v>217</v>
      </c>
      <c r="S90" s="77"/>
    </row>
    <row r="91" spans="1:19" ht="54.95" customHeight="1" x14ac:dyDescent="0.25">
      <c r="A91" s="22" t="s">
        <v>6</v>
      </c>
      <c r="B91" s="46" t="s">
        <v>17</v>
      </c>
      <c r="C91" s="47" t="s">
        <v>32</v>
      </c>
      <c r="D91" s="51"/>
      <c r="E91" s="32"/>
      <c r="F91" s="32"/>
      <c r="G91" s="32"/>
      <c r="H91" s="32"/>
      <c r="I91" s="32" t="s">
        <v>24</v>
      </c>
      <c r="J91" s="32"/>
      <c r="K91" s="32"/>
      <c r="L91" s="88" t="s">
        <v>55</v>
      </c>
      <c r="M91" s="89" t="s">
        <v>215</v>
      </c>
      <c r="N91" s="84" t="s">
        <v>49</v>
      </c>
      <c r="O91" s="89" t="s">
        <v>61</v>
      </c>
      <c r="P91" s="85"/>
      <c r="Q91" s="86"/>
      <c r="R91" s="86"/>
      <c r="S91" s="77"/>
    </row>
    <row r="92" spans="1:19" ht="54.95" customHeight="1" x14ac:dyDescent="0.25">
      <c r="A92" s="22" t="s">
        <v>6</v>
      </c>
      <c r="B92" s="46" t="s">
        <v>17</v>
      </c>
      <c r="C92" s="47" t="s">
        <v>32</v>
      </c>
      <c r="D92" s="51"/>
      <c r="E92" s="32" t="s">
        <v>24</v>
      </c>
      <c r="F92" s="32"/>
      <c r="G92" s="32"/>
      <c r="H92" s="32"/>
      <c r="I92" s="32"/>
      <c r="J92" s="32"/>
      <c r="K92" s="32"/>
      <c r="L92" s="88" t="s">
        <v>370</v>
      </c>
      <c r="M92" s="89" t="s">
        <v>371</v>
      </c>
      <c r="N92" s="84" t="s">
        <v>372</v>
      </c>
      <c r="O92" s="89" t="s">
        <v>373</v>
      </c>
      <c r="P92" s="85" t="s">
        <v>374</v>
      </c>
      <c r="Q92" s="86"/>
      <c r="R92" s="86"/>
      <c r="S92" s="77"/>
    </row>
    <row r="93" spans="1:19" ht="54.95" customHeight="1" x14ac:dyDescent="0.25">
      <c r="A93" s="22" t="s">
        <v>6</v>
      </c>
      <c r="B93" s="46" t="s">
        <v>17</v>
      </c>
      <c r="C93" s="47" t="s">
        <v>32</v>
      </c>
      <c r="D93" s="51"/>
      <c r="E93" s="32"/>
      <c r="F93" s="32" t="s">
        <v>24</v>
      </c>
      <c r="G93" s="32"/>
      <c r="H93" s="32"/>
      <c r="I93" s="32" t="s">
        <v>24</v>
      </c>
      <c r="J93" s="32"/>
      <c r="K93" s="32"/>
      <c r="L93" s="88" t="s">
        <v>375</v>
      </c>
      <c r="M93" s="89"/>
      <c r="N93" s="84" t="s">
        <v>36</v>
      </c>
      <c r="O93" s="89"/>
      <c r="P93" s="85"/>
      <c r="Q93" s="86"/>
      <c r="R93" s="86"/>
      <c r="S93" s="77"/>
    </row>
    <row r="94" spans="1:19" ht="54.95" customHeight="1" x14ac:dyDescent="0.25">
      <c r="A94" s="23" t="s">
        <v>5</v>
      </c>
      <c r="B94" s="46" t="s">
        <v>18</v>
      </c>
      <c r="C94" s="47" t="s">
        <v>32</v>
      </c>
      <c r="D94" s="51"/>
      <c r="E94" s="32"/>
      <c r="F94" s="32" t="s">
        <v>24</v>
      </c>
      <c r="G94" s="32"/>
      <c r="H94" s="32"/>
      <c r="I94" s="32" t="s">
        <v>24</v>
      </c>
      <c r="J94" s="32"/>
      <c r="K94" s="32"/>
      <c r="L94" s="88" t="s">
        <v>58</v>
      </c>
      <c r="M94" s="89" t="s">
        <v>59</v>
      </c>
      <c r="N94" s="84" t="s">
        <v>49</v>
      </c>
      <c r="O94" s="89" t="s">
        <v>60</v>
      </c>
      <c r="P94" s="85">
        <v>400000</v>
      </c>
      <c r="Q94" s="86"/>
      <c r="R94" s="86">
        <v>42156</v>
      </c>
      <c r="S94" s="77"/>
    </row>
    <row r="95" spans="1:19" ht="54.95" customHeight="1" x14ac:dyDescent="0.25">
      <c r="A95" s="23" t="s">
        <v>5</v>
      </c>
      <c r="B95" s="46" t="s">
        <v>18</v>
      </c>
      <c r="C95" s="47" t="s">
        <v>32</v>
      </c>
      <c r="D95" s="51" t="s">
        <v>24</v>
      </c>
      <c r="E95" s="32"/>
      <c r="F95" s="32"/>
      <c r="G95" s="32"/>
      <c r="H95" s="32"/>
      <c r="I95" s="32" t="s">
        <v>24</v>
      </c>
      <c r="J95" s="32"/>
      <c r="K95" s="32"/>
      <c r="L95" s="88" t="s">
        <v>234</v>
      </c>
      <c r="M95" s="89" t="s">
        <v>228</v>
      </c>
      <c r="N95" s="84" t="s">
        <v>48</v>
      </c>
      <c r="O95" s="89" t="s">
        <v>5</v>
      </c>
      <c r="P95" s="85">
        <v>23100000</v>
      </c>
      <c r="Q95" s="86">
        <v>40634</v>
      </c>
      <c r="R95" s="86">
        <v>42979</v>
      </c>
      <c r="S95" s="77">
        <v>21598</v>
      </c>
    </row>
    <row r="96" spans="1:19" ht="54.95" customHeight="1" x14ac:dyDescent="0.25">
      <c r="A96" s="23" t="s">
        <v>5</v>
      </c>
      <c r="B96" s="46" t="s">
        <v>18</v>
      </c>
      <c r="C96" s="47" t="s">
        <v>32</v>
      </c>
      <c r="D96" s="51" t="s">
        <v>24</v>
      </c>
      <c r="E96" s="32"/>
      <c r="F96" s="32"/>
      <c r="G96" s="32"/>
      <c r="H96" s="32"/>
      <c r="I96" s="32" t="s">
        <v>24</v>
      </c>
      <c r="J96" s="32"/>
      <c r="K96" s="32"/>
      <c r="L96" s="88" t="s">
        <v>229</v>
      </c>
      <c r="M96" s="89" t="s">
        <v>231</v>
      </c>
      <c r="N96" s="84" t="s">
        <v>232</v>
      </c>
      <c r="O96" s="89" t="s">
        <v>134</v>
      </c>
      <c r="P96" s="85">
        <v>29700000</v>
      </c>
      <c r="Q96" s="86">
        <v>41579</v>
      </c>
      <c r="R96" s="86">
        <v>43040</v>
      </c>
      <c r="S96" s="77"/>
    </row>
    <row r="97" spans="1:19" ht="54.95" customHeight="1" x14ac:dyDescent="0.25">
      <c r="A97" s="23" t="s">
        <v>5</v>
      </c>
      <c r="B97" s="46" t="s">
        <v>18</v>
      </c>
      <c r="C97" s="47" t="s">
        <v>32</v>
      </c>
      <c r="D97" s="51" t="s">
        <v>24</v>
      </c>
      <c r="E97" s="32"/>
      <c r="F97" s="32"/>
      <c r="G97" s="32"/>
      <c r="H97" s="32"/>
      <c r="I97" s="32" t="s">
        <v>24</v>
      </c>
      <c r="J97" s="32"/>
      <c r="K97" s="32"/>
      <c r="L97" s="88" t="s">
        <v>230</v>
      </c>
      <c r="M97" s="89" t="s">
        <v>233</v>
      </c>
      <c r="N97" s="84" t="s">
        <v>48</v>
      </c>
      <c r="O97" s="89" t="s">
        <v>5</v>
      </c>
      <c r="P97" s="85">
        <v>26000000</v>
      </c>
      <c r="Q97" s="86">
        <v>41548</v>
      </c>
      <c r="R97" s="86">
        <v>43374</v>
      </c>
      <c r="S97" s="77"/>
    </row>
    <row r="98" spans="1:19" ht="54.95" customHeight="1" x14ac:dyDescent="0.25">
      <c r="A98" s="24" t="s">
        <v>12</v>
      </c>
      <c r="B98" s="46" t="s">
        <v>18</v>
      </c>
      <c r="C98" s="47" t="s">
        <v>32</v>
      </c>
      <c r="D98" s="51"/>
      <c r="E98" s="32"/>
      <c r="F98" s="32"/>
      <c r="G98" s="32" t="s">
        <v>24</v>
      </c>
      <c r="H98" s="32"/>
      <c r="I98" s="32" t="s">
        <v>24</v>
      </c>
      <c r="J98" s="32"/>
      <c r="K98" s="32"/>
      <c r="L98" s="88" t="s">
        <v>75</v>
      </c>
      <c r="M98" s="89"/>
      <c r="N98" s="84" t="s">
        <v>49</v>
      </c>
      <c r="O98" s="89" t="s">
        <v>76</v>
      </c>
      <c r="P98" s="85">
        <v>88000</v>
      </c>
      <c r="Q98" s="86">
        <v>41640</v>
      </c>
      <c r="R98" s="86">
        <v>42705</v>
      </c>
      <c r="S98" s="77"/>
    </row>
    <row r="99" spans="1:19" ht="54.95" customHeight="1" x14ac:dyDescent="0.25">
      <c r="A99" s="24" t="s">
        <v>12</v>
      </c>
      <c r="B99" s="46" t="s">
        <v>18</v>
      </c>
      <c r="C99" s="47" t="s">
        <v>32</v>
      </c>
      <c r="D99" s="51" t="s">
        <v>141</v>
      </c>
      <c r="E99" s="32" t="s">
        <v>24</v>
      </c>
      <c r="F99" s="32"/>
      <c r="G99" s="32" t="s">
        <v>141</v>
      </c>
      <c r="H99" s="32" t="s">
        <v>141</v>
      </c>
      <c r="I99" s="32" t="s">
        <v>24</v>
      </c>
      <c r="J99" s="32"/>
      <c r="K99" s="32"/>
      <c r="L99" s="88" t="s">
        <v>363</v>
      </c>
      <c r="M99" s="89" t="s">
        <v>364</v>
      </c>
      <c r="N99" s="84" t="s">
        <v>179</v>
      </c>
      <c r="O99" s="89" t="s">
        <v>134</v>
      </c>
      <c r="P99" s="85">
        <v>5800000</v>
      </c>
      <c r="Q99" s="86">
        <v>41548</v>
      </c>
      <c r="R99" s="86">
        <v>43257</v>
      </c>
      <c r="S99" s="77"/>
    </row>
    <row r="100" spans="1:19" ht="54.95" customHeight="1" x14ac:dyDescent="0.25">
      <c r="A100" s="24" t="s">
        <v>12</v>
      </c>
      <c r="B100" s="46" t="s">
        <v>18</v>
      </c>
      <c r="C100" s="47" t="s">
        <v>32</v>
      </c>
      <c r="D100" s="51"/>
      <c r="E100" s="32"/>
      <c r="F100" s="32" t="s">
        <v>24</v>
      </c>
      <c r="G100" s="32" t="s">
        <v>141</v>
      </c>
      <c r="H100" s="32" t="s">
        <v>141</v>
      </c>
      <c r="I100" s="32" t="s">
        <v>24</v>
      </c>
      <c r="J100" s="32"/>
      <c r="K100" s="32"/>
      <c r="L100" s="88" t="s">
        <v>167</v>
      </c>
      <c r="M100" s="89" t="s">
        <v>365</v>
      </c>
      <c r="N100" s="84" t="s">
        <v>166</v>
      </c>
      <c r="O100" s="89" t="s">
        <v>366</v>
      </c>
      <c r="P100" s="85">
        <v>2153830</v>
      </c>
      <c r="Q100" s="86">
        <v>41643</v>
      </c>
      <c r="R100" s="86">
        <v>43177</v>
      </c>
      <c r="S100" s="77">
        <v>323899</v>
      </c>
    </row>
    <row r="101" spans="1:19" ht="54.95" customHeight="1" x14ac:dyDescent="0.25">
      <c r="A101" s="24" t="s">
        <v>12</v>
      </c>
      <c r="B101" s="46" t="s">
        <v>18</v>
      </c>
      <c r="C101" s="47" t="s">
        <v>32</v>
      </c>
      <c r="D101" s="51"/>
      <c r="E101" s="32"/>
      <c r="F101" s="32" t="s">
        <v>24</v>
      </c>
      <c r="G101" s="32"/>
      <c r="H101" s="32"/>
      <c r="I101" s="32"/>
      <c r="J101" s="32"/>
      <c r="K101" s="32"/>
      <c r="L101" s="88" t="s">
        <v>171</v>
      </c>
      <c r="M101" s="89" t="s">
        <v>367</v>
      </c>
      <c r="N101" s="84" t="s">
        <v>166</v>
      </c>
      <c r="O101" s="89" t="s">
        <v>172</v>
      </c>
      <c r="P101" s="85">
        <v>1738692.32</v>
      </c>
      <c r="Q101" s="86">
        <v>41640</v>
      </c>
      <c r="R101" s="86">
        <v>42705</v>
      </c>
      <c r="S101" s="77">
        <v>323928</v>
      </c>
    </row>
    <row r="102" spans="1:19" ht="54.95" customHeight="1" x14ac:dyDescent="0.25">
      <c r="A102" s="117" t="s">
        <v>9</v>
      </c>
      <c r="B102" s="46" t="s">
        <v>359</v>
      </c>
      <c r="C102" s="47" t="s">
        <v>32</v>
      </c>
      <c r="D102" s="51"/>
      <c r="E102" s="32"/>
      <c r="F102" s="32"/>
      <c r="G102" s="32"/>
      <c r="H102" s="32" t="s">
        <v>24</v>
      </c>
      <c r="I102" s="32" t="s">
        <v>24</v>
      </c>
      <c r="J102" s="32"/>
      <c r="K102" s="32"/>
      <c r="L102" s="88" t="s">
        <v>72</v>
      </c>
      <c r="M102" s="89" t="s">
        <v>79</v>
      </c>
      <c r="N102" s="84" t="s">
        <v>49</v>
      </c>
      <c r="O102" s="89" t="s">
        <v>80</v>
      </c>
      <c r="P102" s="85"/>
      <c r="Q102" s="86"/>
      <c r="R102" s="86">
        <v>42156</v>
      </c>
      <c r="S102" s="77"/>
    </row>
    <row r="103" spans="1:19" ht="54.95" customHeight="1" x14ac:dyDescent="0.25">
      <c r="A103" s="117" t="s">
        <v>9</v>
      </c>
      <c r="B103" s="46" t="s">
        <v>359</v>
      </c>
      <c r="C103" s="47" t="s">
        <v>32</v>
      </c>
      <c r="D103" s="51"/>
      <c r="E103" s="32"/>
      <c r="F103" s="32"/>
      <c r="G103" s="32"/>
      <c r="H103" s="32"/>
      <c r="I103" s="32"/>
      <c r="J103" s="32"/>
      <c r="K103" s="32"/>
      <c r="L103" s="88" t="s">
        <v>127</v>
      </c>
      <c r="M103" s="89"/>
      <c r="N103" s="84" t="s">
        <v>48</v>
      </c>
      <c r="O103" s="89" t="s">
        <v>135</v>
      </c>
      <c r="P103" s="85">
        <v>749692</v>
      </c>
      <c r="Q103" s="86">
        <v>41579</v>
      </c>
      <c r="R103" s="86">
        <v>42278</v>
      </c>
      <c r="S103" s="77">
        <v>329358</v>
      </c>
    </row>
    <row r="104" spans="1:19" ht="54.95" customHeight="1" x14ac:dyDescent="0.25">
      <c r="A104" s="25" t="s">
        <v>10</v>
      </c>
      <c r="B104" s="46" t="s">
        <v>23</v>
      </c>
      <c r="C104" s="47" t="s">
        <v>32</v>
      </c>
      <c r="D104" s="51"/>
      <c r="E104" s="32"/>
      <c r="F104" s="32" t="s">
        <v>24</v>
      </c>
      <c r="G104" s="32"/>
      <c r="H104" s="32"/>
      <c r="I104" s="32" t="s">
        <v>24</v>
      </c>
      <c r="J104" s="32"/>
      <c r="K104" s="32"/>
      <c r="L104" s="88" t="s">
        <v>83</v>
      </c>
      <c r="M104" s="89" t="s">
        <v>84</v>
      </c>
      <c r="N104" s="84" t="s">
        <v>49</v>
      </c>
      <c r="O104" s="89" t="s">
        <v>85</v>
      </c>
      <c r="P104" s="85">
        <v>130000</v>
      </c>
      <c r="Q104" s="86"/>
      <c r="R104" s="86">
        <v>42156</v>
      </c>
      <c r="S104" s="77"/>
    </row>
    <row r="105" spans="1:19" ht="54.95" customHeight="1" x14ac:dyDescent="0.25">
      <c r="A105" s="26" t="s">
        <v>11</v>
      </c>
      <c r="B105" s="46" t="s">
        <v>385</v>
      </c>
      <c r="C105" s="47" t="s">
        <v>32</v>
      </c>
      <c r="D105" s="51"/>
      <c r="E105" s="32"/>
      <c r="F105" s="32"/>
      <c r="G105" s="32"/>
      <c r="H105" s="32" t="s">
        <v>24</v>
      </c>
      <c r="I105" s="32" t="s">
        <v>24</v>
      </c>
      <c r="J105" s="32"/>
      <c r="K105" s="32"/>
      <c r="L105" s="88" t="s">
        <v>86</v>
      </c>
      <c r="M105" s="89" t="s">
        <v>87</v>
      </c>
      <c r="N105" s="84" t="s">
        <v>49</v>
      </c>
      <c r="O105" s="89" t="s">
        <v>88</v>
      </c>
      <c r="P105" s="85">
        <v>365000</v>
      </c>
      <c r="Q105" s="86"/>
      <c r="R105" s="86">
        <v>42064</v>
      </c>
      <c r="S105" s="77"/>
    </row>
    <row r="106" spans="1:19" ht="54.95" customHeight="1" x14ac:dyDescent="0.25">
      <c r="A106" s="82" t="s">
        <v>168</v>
      </c>
      <c r="B106" s="46" t="s">
        <v>385</v>
      </c>
      <c r="C106" s="47" t="s">
        <v>32</v>
      </c>
      <c r="D106" s="51"/>
      <c r="E106" s="32"/>
      <c r="F106" s="32"/>
      <c r="G106" s="32"/>
      <c r="H106" s="32"/>
      <c r="I106" s="32" t="s">
        <v>24</v>
      </c>
      <c r="J106" s="32"/>
      <c r="K106" s="32"/>
      <c r="L106" s="88" t="s">
        <v>167</v>
      </c>
      <c r="M106" s="89"/>
      <c r="N106" s="84" t="s">
        <v>166</v>
      </c>
      <c r="O106" s="89" t="s">
        <v>169</v>
      </c>
      <c r="P106" s="85"/>
      <c r="Q106" s="86">
        <v>41640</v>
      </c>
      <c r="R106" s="86">
        <v>42705</v>
      </c>
      <c r="S106" s="77"/>
    </row>
    <row r="107" spans="1:19" ht="54.95" customHeight="1" x14ac:dyDescent="0.25">
      <c r="A107" s="26" t="s">
        <v>11</v>
      </c>
      <c r="B107" s="46" t="s">
        <v>385</v>
      </c>
      <c r="C107" s="47" t="s">
        <v>32</v>
      </c>
      <c r="D107" s="51"/>
      <c r="E107" s="32"/>
      <c r="F107" s="32" t="s">
        <v>24</v>
      </c>
      <c r="G107" s="32"/>
      <c r="H107" s="32"/>
      <c r="I107" s="32"/>
      <c r="J107" s="32"/>
      <c r="K107" s="32"/>
      <c r="L107" s="88" t="s">
        <v>173</v>
      </c>
      <c r="M107" s="89"/>
      <c r="N107" s="84" t="s">
        <v>48</v>
      </c>
      <c r="O107" s="89" t="s">
        <v>174</v>
      </c>
      <c r="P107" s="85"/>
      <c r="Q107" s="86">
        <v>41640</v>
      </c>
      <c r="R107" s="86">
        <v>42705</v>
      </c>
      <c r="S107" s="77"/>
    </row>
    <row r="108" spans="1:19" ht="54.95" customHeight="1" x14ac:dyDescent="0.25">
      <c r="A108" s="26" t="s">
        <v>11</v>
      </c>
      <c r="B108" s="46" t="s">
        <v>385</v>
      </c>
      <c r="C108" s="47" t="s">
        <v>32</v>
      </c>
      <c r="D108" s="51"/>
      <c r="E108" s="32"/>
      <c r="F108" s="32" t="s">
        <v>24</v>
      </c>
      <c r="G108" s="32"/>
      <c r="H108" s="32"/>
      <c r="I108" s="32"/>
      <c r="J108" s="32"/>
      <c r="K108" s="32"/>
      <c r="L108" s="88" t="s">
        <v>387</v>
      </c>
      <c r="M108" s="89"/>
      <c r="N108" s="84" t="s">
        <v>48</v>
      </c>
      <c r="O108" s="89" t="s">
        <v>175</v>
      </c>
      <c r="P108" s="85"/>
      <c r="Q108" s="86">
        <v>41640</v>
      </c>
      <c r="R108" s="86">
        <v>42705</v>
      </c>
      <c r="S108" s="77"/>
    </row>
    <row r="109" spans="1:19" ht="54.95" customHeight="1" x14ac:dyDescent="0.25">
      <c r="A109" s="26" t="s">
        <v>11</v>
      </c>
      <c r="B109" s="46" t="s">
        <v>385</v>
      </c>
      <c r="C109" s="47" t="s">
        <v>32</v>
      </c>
      <c r="D109" s="51"/>
      <c r="E109" s="32" t="s">
        <v>24</v>
      </c>
      <c r="F109" s="32"/>
      <c r="G109" s="32"/>
      <c r="H109" s="32"/>
      <c r="I109" s="32"/>
      <c r="J109" s="32"/>
      <c r="K109" s="32"/>
      <c r="L109" s="88" t="s">
        <v>176</v>
      </c>
      <c r="M109" s="89"/>
      <c r="N109" s="84" t="s">
        <v>177</v>
      </c>
      <c r="O109" s="89"/>
      <c r="P109" s="85"/>
      <c r="Q109" s="86"/>
      <c r="R109" s="86">
        <v>42370</v>
      </c>
      <c r="S109" s="77"/>
    </row>
    <row r="110" spans="1:19" ht="54.95" customHeight="1" x14ac:dyDescent="0.25">
      <c r="A110" s="26" t="s">
        <v>11</v>
      </c>
      <c r="B110" s="46" t="s">
        <v>385</v>
      </c>
      <c r="C110" s="47" t="s">
        <v>45</v>
      </c>
      <c r="D110" s="51"/>
      <c r="E110" s="32"/>
      <c r="F110" s="32"/>
      <c r="G110" s="32"/>
      <c r="H110" s="32"/>
      <c r="I110" s="32" t="s">
        <v>24</v>
      </c>
      <c r="J110" s="32"/>
      <c r="K110" s="32"/>
      <c r="L110" s="88" t="s">
        <v>178</v>
      </c>
      <c r="M110" s="89"/>
      <c r="N110" s="84" t="s">
        <v>179</v>
      </c>
      <c r="O110" s="89"/>
      <c r="P110" s="85"/>
      <c r="Q110" s="86">
        <v>42005</v>
      </c>
      <c r="R110" s="86"/>
      <c r="S110" s="77"/>
    </row>
    <row r="111" spans="1:19" ht="54.95" customHeight="1" x14ac:dyDescent="0.25">
      <c r="A111" s="26" t="s">
        <v>11</v>
      </c>
      <c r="B111" s="46" t="s">
        <v>385</v>
      </c>
      <c r="C111" s="47" t="s">
        <v>32</v>
      </c>
      <c r="D111" s="51"/>
      <c r="E111" s="32"/>
      <c r="F111" s="32"/>
      <c r="G111" s="32"/>
      <c r="H111" s="32"/>
      <c r="I111" s="32" t="s">
        <v>24</v>
      </c>
      <c r="J111" s="32"/>
      <c r="K111" s="32"/>
      <c r="L111" s="88" t="s">
        <v>181</v>
      </c>
      <c r="M111" s="89"/>
      <c r="N111" s="84" t="s">
        <v>180</v>
      </c>
      <c r="O111" s="89"/>
      <c r="P111" s="85"/>
      <c r="Q111" s="86">
        <v>42005</v>
      </c>
      <c r="R111" s="86"/>
      <c r="S111" s="77"/>
    </row>
    <row r="112" spans="1:19" ht="54.95" customHeight="1" x14ac:dyDescent="0.25">
      <c r="A112" s="26" t="s">
        <v>11</v>
      </c>
      <c r="B112" s="46" t="s">
        <v>385</v>
      </c>
      <c r="C112" s="47" t="s">
        <v>45</v>
      </c>
      <c r="D112" s="51"/>
      <c r="E112" s="32"/>
      <c r="F112" s="32"/>
      <c r="G112" s="32"/>
      <c r="H112" s="32"/>
      <c r="I112" s="32" t="s">
        <v>24</v>
      </c>
      <c r="J112" s="32"/>
      <c r="K112" s="32"/>
      <c r="L112" s="88" t="s">
        <v>182</v>
      </c>
      <c r="M112" s="89"/>
      <c r="N112" s="84" t="s">
        <v>183</v>
      </c>
      <c r="O112" s="89"/>
      <c r="P112" s="85"/>
      <c r="Q112" s="86"/>
      <c r="R112" s="86"/>
      <c r="S112" s="77"/>
    </row>
    <row r="113" spans="1:19" ht="54.95" customHeight="1" x14ac:dyDescent="0.25">
      <c r="A113" s="82" t="s">
        <v>170</v>
      </c>
      <c r="B113" s="46" t="s">
        <v>385</v>
      </c>
      <c r="C113" s="47" t="s">
        <v>32</v>
      </c>
      <c r="D113" s="51"/>
      <c r="E113" s="32"/>
      <c r="F113" s="32" t="s">
        <v>24</v>
      </c>
      <c r="G113" s="32"/>
      <c r="H113" s="32"/>
      <c r="I113" s="32"/>
      <c r="J113" s="32"/>
      <c r="K113" s="32"/>
      <c r="L113" s="88" t="s">
        <v>171</v>
      </c>
      <c r="M113" s="89"/>
      <c r="N113" s="84" t="s">
        <v>166</v>
      </c>
      <c r="O113" s="89" t="s">
        <v>172</v>
      </c>
      <c r="P113" s="85"/>
      <c r="Q113" s="86">
        <v>41640</v>
      </c>
      <c r="R113" s="86">
        <v>42705</v>
      </c>
      <c r="S113" s="77"/>
    </row>
    <row r="114" spans="1:19" ht="54.95" customHeight="1" x14ac:dyDescent="0.25">
      <c r="A114" s="3" t="s">
        <v>25</v>
      </c>
      <c r="B114" s="43"/>
      <c r="C114" s="49"/>
      <c r="D114" s="40"/>
      <c r="E114" s="34"/>
      <c r="F114" s="34"/>
      <c r="G114" s="34"/>
      <c r="H114" s="34"/>
      <c r="I114" s="34"/>
      <c r="J114" s="34"/>
      <c r="K114" s="34"/>
      <c r="L114" s="70">
        <f>SUBTOTAL(3,L67:L113)</f>
        <v>47</v>
      </c>
      <c r="M114" s="71"/>
      <c r="N114" s="72"/>
      <c r="O114" s="72"/>
      <c r="P114" s="34"/>
      <c r="Q114" s="34"/>
      <c r="R114" s="34"/>
      <c r="S114" s="72"/>
    </row>
    <row r="115" spans="1:19" ht="54.95" customHeight="1" x14ac:dyDescent="0.25">
      <c r="A115" s="27" t="s">
        <v>14</v>
      </c>
      <c r="B115" s="46"/>
      <c r="C115" s="47" t="s">
        <v>32</v>
      </c>
      <c r="D115" s="51"/>
      <c r="E115" s="32"/>
      <c r="F115" s="32" t="s">
        <v>24</v>
      </c>
      <c r="G115" s="32"/>
      <c r="H115" s="32"/>
      <c r="I115" s="32"/>
      <c r="J115" s="32"/>
      <c r="K115" s="32"/>
      <c r="L115" s="63" t="s">
        <v>66</v>
      </c>
      <c r="M115" s="64"/>
      <c r="N115" s="65" t="s">
        <v>49</v>
      </c>
      <c r="O115" s="65" t="s">
        <v>67</v>
      </c>
      <c r="P115" s="66"/>
      <c r="Q115" s="67"/>
      <c r="R115" s="67"/>
      <c r="S115" s="77"/>
    </row>
    <row r="116" spans="1:19" ht="54.95" customHeight="1" x14ac:dyDescent="0.25">
      <c r="A116" s="28" t="s">
        <v>14</v>
      </c>
      <c r="B116" s="41"/>
      <c r="C116" s="47" t="s">
        <v>32</v>
      </c>
      <c r="D116" s="51"/>
      <c r="E116" s="32"/>
      <c r="F116" s="32" t="s">
        <v>24</v>
      </c>
      <c r="G116" s="32"/>
      <c r="H116" s="32"/>
      <c r="I116" s="32"/>
      <c r="J116" s="32"/>
      <c r="K116" s="32"/>
      <c r="L116" s="63" t="s">
        <v>96</v>
      </c>
      <c r="M116" s="64"/>
      <c r="N116" s="65" t="s">
        <v>48</v>
      </c>
      <c r="O116" s="65" t="s">
        <v>97</v>
      </c>
      <c r="P116" s="66">
        <v>1175959</v>
      </c>
      <c r="Q116" s="67">
        <v>41275</v>
      </c>
      <c r="R116" s="67">
        <v>43070</v>
      </c>
      <c r="S116" s="78">
        <v>298498</v>
      </c>
    </row>
    <row r="117" spans="1:19" ht="54.95" customHeight="1" x14ac:dyDescent="0.25">
      <c r="A117" s="28" t="s">
        <v>14</v>
      </c>
      <c r="B117" s="41"/>
      <c r="C117" s="47" t="s">
        <v>32</v>
      </c>
      <c r="D117" s="51"/>
      <c r="E117" s="32"/>
      <c r="F117" s="32"/>
      <c r="G117" s="32"/>
      <c r="H117" s="32"/>
      <c r="I117" s="32" t="s">
        <v>24</v>
      </c>
      <c r="J117" s="32"/>
      <c r="K117" s="32"/>
      <c r="L117" s="63" t="s">
        <v>130</v>
      </c>
      <c r="M117" s="64"/>
      <c r="N117" s="65" t="s">
        <v>48</v>
      </c>
      <c r="O117" s="65" t="s">
        <v>98</v>
      </c>
      <c r="P117" s="66">
        <v>77362</v>
      </c>
      <c r="Q117" s="67">
        <v>42005</v>
      </c>
      <c r="R117" s="67">
        <v>42370</v>
      </c>
      <c r="S117" s="78">
        <v>349455</v>
      </c>
    </row>
    <row r="118" spans="1:19" ht="54.95" customHeight="1" thickBot="1" x14ac:dyDescent="0.3">
      <c r="A118" s="29" t="s">
        <v>13</v>
      </c>
      <c r="B118" s="41" t="s">
        <v>17</v>
      </c>
      <c r="C118" s="47" t="s">
        <v>32</v>
      </c>
      <c r="D118" s="51"/>
      <c r="E118" s="32"/>
      <c r="F118" s="32"/>
      <c r="G118" s="32"/>
      <c r="H118" s="32"/>
      <c r="I118" s="32" t="s">
        <v>24</v>
      </c>
      <c r="J118" s="32"/>
      <c r="K118" s="32"/>
      <c r="L118" s="63" t="s">
        <v>81</v>
      </c>
      <c r="M118" s="64"/>
      <c r="N118" s="65" t="s">
        <v>49</v>
      </c>
      <c r="O118" s="65" t="s">
        <v>82</v>
      </c>
      <c r="P118" s="66"/>
      <c r="Q118" s="67"/>
      <c r="R118" s="67"/>
      <c r="S118" s="77"/>
    </row>
    <row r="119" spans="1:19" ht="54.95" customHeight="1" thickBot="1" x14ac:dyDescent="0.3">
      <c r="A119" s="29" t="s">
        <v>13</v>
      </c>
      <c r="B119" s="41" t="s">
        <v>17</v>
      </c>
      <c r="C119" s="94" t="s">
        <v>45</v>
      </c>
      <c r="D119" s="51" t="s">
        <v>24</v>
      </c>
      <c r="E119" s="32" t="s">
        <v>24</v>
      </c>
      <c r="F119" s="32"/>
      <c r="G119" s="32"/>
      <c r="H119" s="32"/>
      <c r="I119" s="32" t="s">
        <v>24</v>
      </c>
      <c r="J119" s="32"/>
      <c r="K119" s="32"/>
      <c r="L119" s="80" t="s">
        <v>289</v>
      </c>
      <c r="M119" s="64" t="s">
        <v>290</v>
      </c>
      <c r="N119" s="74" t="s">
        <v>36</v>
      </c>
      <c r="O119" s="102"/>
      <c r="P119" s="66"/>
      <c r="Q119" s="75"/>
      <c r="R119" s="76"/>
      <c r="S119" s="77"/>
    </row>
    <row r="120" spans="1:19" ht="54.95" customHeight="1" thickBot="1" x14ac:dyDescent="0.3">
      <c r="A120" s="29" t="s">
        <v>13</v>
      </c>
      <c r="B120" s="41" t="s">
        <v>17</v>
      </c>
      <c r="C120" s="94" t="s">
        <v>32</v>
      </c>
      <c r="D120" s="51"/>
      <c r="E120" s="32"/>
      <c r="F120" s="32"/>
      <c r="G120" s="32" t="s">
        <v>24</v>
      </c>
      <c r="H120" s="32"/>
      <c r="I120" s="32"/>
      <c r="J120" s="32"/>
      <c r="K120" s="32"/>
      <c r="L120" s="80" t="s">
        <v>291</v>
      </c>
      <c r="M120" s="64"/>
      <c r="N120" s="74" t="s">
        <v>36</v>
      </c>
      <c r="O120" s="102"/>
      <c r="P120" s="66"/>
      <c r="Q120" s="75"/>
      <c r="R120" s="76"/>
      <c r="S120" s="77"/>
    </row>
    <row r="121" spans="1:19" ht="54.95" customHeight="1" thickBot="1" x14ac:dyDescent="0.3">
      <c r="A121" s="29" t="s">
        <v>13</v>
      </c>
      <c r="B121" s="41" t="s">
        <v>17</v>
      </c>
      <c r="C121" s="94" t="s">
        <v>150</v>
      </c>
      <c r="D121" s="51"/>
      <c r="E121" s="32"/>
      <c r="F121" s="32" t="s">
        <v>24</v>
      </c>
      <c r="G121" s="32"/>
      <c r="H121" s="32"/>
      <c r="I121" s="32" t="s">
        <v>24</v>
      </c>
      <c r="J121" s="32"/>
      <c r="K121" s="32"/>
      <c r="L121" s="80" t="s">
        <v>292</v>
      </c>
      <c r="M121" s="64"/>
      <c r="N121" s="74" t="s">
        <v>36</v>
      </c>
      <c r="O121" s="102"/>
      <c r="P121" s="66"/>
      <c r="Q121" s="75"/>
      <c r="R121" s="76"/>
      <c r="S121" s="77"/>
    </row>
    <row r="122" spans="1:19" ht="54.95" customHeight="1" x14ac:dyDescent="0.25">
      <c r="A122" s="30" t="s">
        <v>13</v>
      </c>
      <c r="B122" s="41" t="s">
        <v>17</v>
      </c>
      <c r="C122" s="47" t="s">
        <v>32</v>
      </c>
      <c r="D122" s="51"/>
      <c r="E122" s="32"/>
      <c r="F122" s="32" t="s">
        <v>24</v>
      </c>
      <c r="G122" s="32"/>
      <c r="H122" s="32"/>
      <c r="I122" s="32"/>
      <c r="J122" s="32"/>
      <c r="K122" s="32"/>
      <c r="L122" s="63" t="s">
        <v>128</v>
      </c>
      <c r="M122" s="64"/>
      <c r="N122" s="65" t="s">
        <v>48</v>
      </c>
      <c r="O122" s="65" t="s">
        <v>129</v>
      </c>
      <c r="P122" s="66">
        <v>1685032</v>
      </c>
      <c r="Q122" s="67">
        <v>41640</v>
      </c>
      <c r="R122" s="67">
        <v>42705</v>
      </c>
      <c r="S122" s="78">
        <v>323919</v>
      </c>
    </row>
    <row r="123" spans="1:19" ht="19.5" thickBot="1" x14ac:dyDescent="0.3">
      <c r="A123" s="31" t="s">
        <v>64</v>
      </c>
      <c r="B123" s="45"/>
      <c r="C123" s="50"/>
      <c r="D123" s="52"/>
      <c r="E123" s="53"/>
      <c r="F123" s="53"/>
      <c r="G123" s="53"/>
      <c r="H123" s="53"/>
      <c r="I123" s="53"/>
      <c r="J123" s="53"/>
      <c r="K123" s="53"/>
      <c r="L123" s="37">
        <f>SUBTOTAL(3,L115:L122)</f>
        <v>8</v>
      </c>
      <c r="M123" s="8"/>
      <c r="N123" s="44"/>
      <c r="O123" s="45"/>
      <c r="P123" s="4"/>
      <c r="Q123" s="4"/>
      <c r="R123" s="5"/>
      <c r="S123" s="5"/>
    </row>
    <row r="124" spans="1:19" ht="19.5" thickBot="1" x14ac:dyDescent="0.35">
      <c r="A124" s="109" t="s">
        <v>65</v>
      </c>
      <c r="B124" s="110"/>
      <c r="C124" s="111" t="s">
        <v>26</v>
      </c>
      <c r="D124" s="112"/>
      <c r="E124" s="112"/>
      <c r="F124" s="112"/>
      <c r="G124" s="112"/>
      <c r="H124" s="112"/>
      <c r="I124" s="112"/>
      <c r="J124" s="112"/>
      <c r="K124" s="112"/>
      <c r="L124" s="112">
        <f>SUBTOTAL(103,Table33[Subject/ Title])</f>
        <v>117</v>
      </c>
      <c r="M124" s="113"/>
      <c r="N124" s="110"/>
      <c r="O124" s="110"/>
      <c r="P124" s="114">
        <f>SUBTOTAL(109,Table33[total amount '[€']])</f>
        <v>343595926.60000002</v>
      </c>
      <c r="Q124" s="112"/>
      <c r="R124" s="115"/>
      <c r="S124" s="116"/>
    </row>
  </sheetData>
  <mergeCells count="2">
    <mergeCell ref="D2:K2"/>
    <mergeCell ref="A1:R1"/>
  </mergeCells>
  <conditionalFormatting sqref="D122:D123 D66:D67 D4 D114:D118">
    <cfRule type="cellIs" dxfId="88" priority="320" operator="equal">
      <formula>"x"</formula>
    </cfRule>
  </conditionalFormatting>
  <conditionalFormatting sqref="E122:E123 E66:E67 E4 E114:E118">
    <cfRule type="cellIs" dxfId="87" priority="319" operator="equal">
      <formula>"x"</formula>
    </cfRule>
  </conditionalFormatting>
  <conditionalFormatting sqref="F122:F123 F66:F67 F4 F114:F118">
    <cfRule type="cellIs" dxfId="86" priority="318" operator="equal">
      <formula>"x"</formula>
    </cfRule>
  </conditionalFormatting>
  <conditionalFormatting sqref="G122:G123 G66:G67 G4 G114:G118">
    <cfRule type="cellIs" dxfId="85" priority="317" operator="equal">
      <formula>"x"</formula>
    </cfRule>
  </conditionalFormatting>
  <conditionalFormatting sqref="H122:H123 H66:H67 H4 H114:H118">
    <cfRule type="cellIs" dxfId="84" priority="316" operator="equal">
      <formula>"x"</formula>
    </cfRule>
  </conditionalFormatting>
  <conditionalFormatting sqref="I122:I123 I66:I67 I4 I114:I118">
    <cfRule type="cellIs" dxfId="83" priority="315" operator="equal">
      <formula>"x"</formula>
    </cfRule>
  </conditionalFormatting>
  <conditionalFormatting sqref="J122:J123 J66:J67 J4 J114:J118">
    <cfRule type="cellIs" dxfId="82" priority="314" operator="equal">
      <formula>"x"</formula>
    </cfRule>
  </conditionalFormatting>
  <conditionalFormatting sqref="K122 K66:K67 K4 K114:K118">
    <cfRule type="cellIs" dxfId="81" priority="312" operator="equal">
      <formula>"x"</formula>
    </cfRule>
  </conditionalFormatting>
  <conditionalFormatting sqref="D119:D121">
    <cfRule type="cellIs" dxfId="80" priority="101" operator="equal">
      <formula>"x"</formula>
    </cfRule>
  </conditionalFormatting>
  <conditionalFormatting sqref="E119:E121">
    <cfRule type="cellIs" dxfId="79" priority="100" operator="equal">
      <formula>"x"</formula>
    </cfRule>
  </conditionalFormatting>
  <conditionalFormatting sqref="F119:F121">
    <cfRule type="cellIs" dxfId="78" priority="99" operator="equal">
      <formula>"x"</formula>
    </cfRule>
  </conditionalFormatting>
  <conditionalFormatting sqref="G119:G121">
    <cfRule type="cellIs" dxfId="77" priority="98" operator="equal">
      <formula>"x"</formula>
    </cfRule>
  </conditionalFormatting>
  <conditionalFormatting sqref="H119:H121">
    <cfRule type="cellIs" dxfId="76" priority="97" operator="equal">
      <formula>"x"</formula>
    </cfRule>
  </conditionalFormatting>
  <conditionalFormatting sqref="I119:I121">
    <cfRule type="cellIs" dxfId="75" priority="96" operator="equal">
      <formula>"x"</formula>
    </cfRule>
  </conditionalFormatting>
  <conditionalFormatting sqref="J119:J121">
    <cfRule type="cellIs" dxfId="74" priority="95" operator="equal">
      <formula>"x"</formula>
    </cfRule>
  </conditionalFormatting>
  <conditionalFormatting sqref="K119:K121">
    <cfRule type="cellIs" dxfId="73" priority="94" operator="equal">
      <formula>"x"</formula>
    </cfRule>
  </conditionalFormatting>
  <conditionalFormatting sqref="D68:D113">
    <cfRule type="cellIs" dxfId="72" priority="8" operator="equal">
      <formula>"x"</formula>
    </cfRule>
  </conditionalFormatting>
  <conditionalFormatting sqref="E68:E113">
    <cfRule type="cellIs" dxfId="71" priority="7" operator="equal">
      <formula>"x"</formula>
    </cfRule>
  </conditionalFormatting>
  <conditionalFormatting sqref="F68:F113">
    <cfRule type="cellIs" dxfId="70" priority="6" operator="equal">
      <formula>"x"</formula>
    </cfRule>
  </conditionalFormatting>
  <conditionalFormatting sqref="G68:G113">
    <cfRule type="cellIs" dxfId="69" priority="5" operator="equal">
      <formula>"x"</formula>
    </cfRule>
  </conditionalFormatting>
  <conditionalFormatting sqref="H68:H113">
    <cfRule type="cellIs" dxfId="68" priority="4" operator="equal">
      <formula>"x"</formula>
    </cfRule>
  </conditionalFormatting>
  <conditionalFormatting sqref="I68:I113">
    <cfRule type="cellIs" dxfId="67" priority="3" operator="equal">
      <formula>"x"</formula>
    </cfRule>
  </conditionalFormatting>
  <conditionalFormatting sqref="J68:J113">
    <cfRule type="cellIs" dxfId="66" priority="2" operator="equal">
      <formula>"x"</formula>
    </cfRule>
  </conditionalFormatting>
  <conditionalFormatting sqref="K68:K113">
    <cfRule type="cellIs" dxfId="65" priority="1" operator="equal">
      <formula>"x"</formula>
    </cfRule>
  </conditionalFormatting>
  <conditionalFormatting sqref="D5:D65">
    <cfRule type="cellIs" dxfId="64" priority="16" operator="equal">
      <formula>"x"</formula>
    </cfRule>
  </conditionalFormatting>
  <conditionalFormatting sqref="E5:E65">
    <cfRule type="cellIs" dxfId="63" priority="15" operator="equal">
      <formula>"x"</formula>
    </cfRule>
  </conditionalFormatting>
  <conditionalFormatting sqref="F5:F65">
    <cfRule type="cellIs" dxfId="62" priority="14" operator="equal">
      <formula>"x"</formula>
    </cfRule>
  </conditionalFormatting>
  <conditionalFormatting sqref="G5:G65">
    <cfRule type="cellIs" dxfId="61" priority="13" operator="equal">
      <formula>"x"</formula>
    </cfRule>
  </conditionalFormatting>
  <conditionalFormatting sqref="H5:H65">
    <cfRule type="cellIs" dxfId="60" priority="12" operator="equal">
      <formula>"x"</formula>
    </cfRule>
  </conditionalFormatting>
  <conditionalFormatting sqref="I5:I65">
    <cfRule type="cellIs" dxfId="59" priority="11" operator="equal">
      <formula>"x"</formula>
    </cfRule>
  </conditionalFormatting>
  <conditionalFormatting sqref="J5:J65">
    <cfRule type="cellIs" dxfId="58" priority="10" operator="equal">
      <formula>"x"</formula>
    </cfRule>
  </conditionalFormatting>
  <conditionalFormatting sqref="K5:K65">
    <cfRule type="cellIs" dxfId="57" priority="9" operator="equal">
      <formula>"x"</formula>
    </cfRule>
  </conditionalFormatting>
  <pageMargins left="0.70866141732283472" right="0.70866141732283472" top="0.74803149606299213" bottom="0.74803149606299213" header="0.31496062992125984" footer="0.31496062992125984"/>
  <pageSetup paperSize="9" scale="43" fitToHeight="0" orientation="landscape"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22"/>
  <sheetViews>
    <sheetView zoomScale="55" zoomScaleNormal="55" workbookViewId="0">
      <pane xSplit="10" ySplit="2" topLeftCell="K3" activePane="bottomRight" state="frozen"/>
      <selection pane="topRight" activeCell="K1" sqref="K1"/>
      <selection pane="bottomLeft" activeCell="A3" sqref="A3"/>
      <selection pane="bottomRight" activeCell="L5" sqref="L5"/>
    </sheetView>
  </sheetViews>
  <sheetFormatPr defaultRowHeight="15" x14ac:dyDescent="0.25"/>
  <cols>
    <col min="1" max="1" width="18.42578125" customWidth="1"/>
    <col min="11" max="11" width="58.5703125" customWidth="1"/>
    <col min="12" max="12" width="74.28515625" customWidth="1"/>
  </cols>
  <sheetData>
    <row r="1" spans="1:14" ht="64.5" customHeight="1" x14ac:dyDescent="0.25">
      <c r="A1" s="95"/>
      <c r="B1" s="95"/>
      <c r="C1" s="125" t="s">
        <v>186</v>
      </c>
      <c r="D1" s="125"/>
      <c r="E1" s="125"/>
      <c r="F1" s="125"/>
      <c r="G1" s="125"/>
      <c r="H1" s="125"/>
      <c r="I1" s="125"/>
      <c r="J1" s="125"/>
      <c r="K1" s="126" t="s">
        <v>343</v>
      </c>
      <c r="L1" s="127"/>
    </row>
    <row r="2" spans="1:14" ht="168" customHeight="1" x14ac:dyDescent="0.25">
      <c r="A2" s="95"/>
      <c r="B2" s="95" t="s">
        <v>132</v>
      </c>
      <c r="C2" s="54" t="str">
        <f>Table33[[#Headers],[Technical Assistance   ]]</f>
        <v xml:space="preserve">Technical Assistance   </v>
      </c>
      <c r="D2" s="55" t="str">
        <f>Table33[[#Headers],[Facilitator ]]</f>
        <v xml:space="preserve">Facilitator </v>
      </c>
      <c r="E2" s="56" t="str">
        <f>Table33[[#Headers],[Civil Society ]]</f>
        <v xml:space="preserve">Civil Society </v>
      </c>
      <c r="F2" s="57" t="str">
        <f>Table33[[#Headers],[Private Sector ]]</f>
        <v xml:space="preserve">Private Sector </v>
      </c>
      <c r="G2" s="58" t="str">
        <f>Table33[[#Headers],[TLAS Development   ]]</f>
        <v xml:space="preserve">TLAS Development   </v>
      </c>
      <c r="H2" s="83" t="str">
        <f>Table33[[#Headers],[Capacity building/ instit. Strengh./ policy reforms  ]]</f>
        <v xml:space="preserve">Capacity building/ instit. Strengh./ policy reforms  </v>
      </c>
      <c r="I2" s="59" t="str">
        <f>Table33[[#Headers],[Independ. Audit       ]]</f>
        <v xml:space="preserve">Independ. Audit       </v>
      </c>
      <c r="J2" s="60" t="str">
        <f>Table33[[#Headers],[impact monitoring ]]</f>
        <v xml:space="preserve">impact monitoring </v>
      </c>
      <c r="K2" s="100" t="s">
        <v>345</v>
      </c>
      <c r="L2" s="100" t="s">
        <v>346</v>
      </c>
    </row>
    <row r="3" spans="1:14" ht="129.94999999999999" customHeight="1" x14ac:dyDescent="0.25">
      <c r="A3" s="100" t="s">
        <v>3</v>
      </c>
      <c r="B3" s="103" t="s">
        <v>18</v>
      </c>
      <c r="C3" s="32" t="s">
        <v>24</v>
      </c>
      <c r="D3" s="32" t="s">
        <v>24</v>
      </c>
      <c r="E3" s="32" t="s">
        <v>24</v>
      </c>
      <c r="F3" s="32" t="s">
        <v>24</v>
      </c>
      <c r="G3" s="32" t="s">
        <v>24</v>
      </c>
      <c r="H3" s="32" t="s">
        <v>24</v>
      </c>
      <c r="I3" s="32" t="s">
        <v>24</v>
      </c>
      <c r="J3" s="32" t="s">
        <v>24</v>
      </c>
      <c r="K3" s="32"/>
      <c r="L3" s="32" t="s">
        <v>351</v>
      </c>
    </row>
    <row r="4" spans="1:14" ht="129.94999999999999" customHeight="1" x14ac:dyDescent="0.25">
      <c r="A4" s="100" t="s">
        <v>4</v>
      </c>
      <c r="B4" s="103" t="s">
        <v>20</v>
      </c>
      <c r="C4" s="32" t="s">
        <v>24</v>
      </c>
      <c r="D4" s="32" t="s">
        <v>26</v>
      </c>
      <c r="E4" s="32" t="s">
        <v>24</v>
      </c>
      <c r="F4" s="32" t="s">
        <v>26</v>
      </c>
      <c r="G4" s="32" t="s">
        <v>24</v>
      </c>
      <c r="H4" s="32" t="s">
        <v>24</v>
      </c>
      <c r="I4" s="32" t="s">
        <v>26</v>
      </c>
      <c r="J4" s="32" t="s">
        <v>26</v>
      </c>
      <c r="K4" s="32" t="s">
        <v>347</v>
      </c>
      <c r="L4" s="32" t="s">
        <v>348</v>
      </c>
    </row>
    <row r="5" spans="1:14" ht="129.94999999999999" customHeight="1" x14ac:dyDescent="0.25">
      <c r="A5" s="100" t="s">
        <v>1</v>
      </c>
      <c r="B5" s="103" t="s">
        <v>17</v>
      </c>
      <c r="C5" s="106" t="s">
        <v>24</v>
      </c>
      <c r="D5" s="104" t="s">
        <v>24</v>
      </c>
      <c r="E5" s="104" t="s">
        <v>24</v>
      </c>
      <c r="F5" s="32" t="s">
        <v>24</v>
      </c>
      <c r="G5" s="32" t="s">
        <v>24</v>
      </c>
      <c r="H5" s="104" t="s">
        <v>24</v>
      </c>
      <c r="I5" s="32" t="s">
        <v>24</v>
      </c>
      <c r="J5" s="32" t="s">
        <v>24</v>
      </c>
      <c r="K5" s="32" t="s">
        <v>388</v>
      </c>
      <c r="L5" s="32"/>
    </row>
    <row r="6" spans="1:14" ht="129.94999999999999" customHeight="1" x14ac:dyDescent="0.25">
      <c r="A6" s="100" t="s">
        <v>19</v>
      </c>
      <c r="B6" s="103" t="s">
        <v>17</v>
      </c>
      <c r="C6" s="32" t="s">
        <v>26</v>
      </c>
      <c r="D6" s="32" t="s">
        <v>24</v>
      </c>
      <c r="E6" s="32" t="s">
        <v>24</v>
      </c>
      <c r="F6" s="32" t="s">
        <v>24</v>
      </c>
      <c r="G6" s="32" t="s">
        <v>24</v>
      </c>
      <c r="H6" s="32" t="s">
        <v>24</v>
      </c>
      <c r="I6" s="32" t="s">
        <v>24</v>
      </c>
      <c r="J6" s="32" t="s">
        <v>24</v>
      </c>
      <c r="K6" s="32" t="s">
        <v>342</v>
      </c>
      <c r="L6" s="32" t="s">
        <v>349</v>
      </c>
    </row>
    <row r="7" spans="1:14" ht="129.94999999999999" customHeight="1" x14ac:dyDescent="0.25">
      <c r="A7" s="100" t="s">
        <v>2</v>
      </c>
      <c r="B7" s="103" t="s">
        <v>17</v>
      </c>
      <c r="C7" s="107" t="s">
        <v>141</v>
      </c>
      <c r="D7" s="32" t="s">
        <v>141</v>
      </c>
      <c r="E7" s="32" t="s">
        <v>141</v>
      </c>
      <c r="F7" s="32" t="s">
        <v>141</v>
      </c>
      <c r="G7" s="32" t="s">
        <v>141</v>
      </c>
      <c r="H7" s="32" t="s">
        <v>141</v>
      </c>
      <c r="I7" s="32" t="s">
        <v>141</v>
      </c>
      <c r="J7" s="32" t="s">
        <v>141</v>
      </c>
      <c r="K7" s="32" t="s">
        <v>155</v>
      </c>
      <c r="L7" s="32" t="s">
        <v>350</v>
      </c>
    </row>
    <row r="8" spans="1:14" ht="129.94999999999999" customHeight="1" x14ac:dyDescent="0.25">
      <c r="A8" s="100" t="s">
        <v>29</v>
      </c>
      <c r="B8" s="103" t="s">
        <v>20</v>
      </c>
      <c r="C8" s="32" t="s">
        <v>24</v>
      </c>
      <c r="D8" s="32" t="s">
        <v>24</v>
      </c>
      <c r="E8" s="32" t="s">
        <v>24</v>
      </c>
      <c r="F8" s="32" t="s">
        <v>24</v>
      </c>
      <c r="G8" s="32" t="s">
        <v>24</v>
      </c>
      <c r="H8" s="32" t="s">
        <v>24</v>
      </c>
      <c r="I8" s="32" t="s">
        <v>24</v>
      </c>
      <c r="J8" s="32" t="s">
        <v>26</v>
      </c>
      <c r="K8" s="32" t="s">
        <v>362</v>
      </c>
      <c r="L8" s="32" t="s">
        <v>352</v>
      </c>
    </row>
    <row r="9" spans="1:14" s="97" customFormat="1" ht="18.75" x14ac:dyDescent="0.25">
      <c r="A9" s="118"/>
      <c r="B9" s="96"/>
    </row>
    <row r="10" spans="1:14" s="97" customFormat="1" x14ac:dyDescent="0.25">
      <c r="A10"/>
      <c r="B10"/>
      <c r="C10"/>
      <c r="D10"/>
      <c r="E10"/>
      <c r="F10"/>
      <c r="G10"/>
      <c r="H10"/>
      <c r="I10"/>
      <c r="J10"/>
      <c r="K10"/>
      <c r="L10"/>
      <c r="M10"/>
      <c r="N10"/>
    </row>
    <row r="11" spans="1:14" s="97" customFormat="1" x14ac:dyDescent="0.25">
      <c r="A11"/>
      <c r="B11"/>
      <c r="C11"/>
      <c r="D11"/>
      <c r="E11"/>
      <c r="F11"/>
      <c r="G11"/>
      <c r="H11"/>
      <c r="I11"/>
      <c r="J11"/>
      <c r="K11"/>
      <c r="L11"/>
      <c r="M11"/>
      <c r="N11"/>
    </row>
    <row r="12" spans="1:14" s="97" customFormat="1" x14ac:dyDescent="0.25">
      <c r="A12"/>
      <c r="B12"/>
      <c r="C12"/>
      <c r="D12"/>
      <c r="E12"/>
      <c r="F12"/>
      <c r="G12"/>
      <c r="H12"/>
      <c r="I12"/>
      <c r="J12"/>
      <c r="K12"/>
      <c r="L12"/>
      <c r="M12"/>
      <c r="N12"/>
    </row>
    <row r="13" spans="1:14" s="97" customFormat="1" x14ac:dyDescent="0.25">
      <c r="A13"/>
      <c r="B13"/>
      <c r="C13"/>
      <c r="D13"/>
      <c r="E13"/>
      <c r="F13"/>
      <c r="G13"/>
      <c r="H13"/>
      <c r="I13"/>
      <c r="J13"/>
      <c r="K13"/>
      <c r="L13"/>
      <c r="M13"/>
      <c r="N13"/>
    </row>
    <row r="14" spans="1:14" s="97" customFormat="1" x14ac:dyDescent="0.25">
      <c r="A14"/>
      <c r="B14"/>
      <c r="C14"/>
      <c r="D14"/>
      <c r="E14"/>
      <c r="F14"/>
      <c r="G14"/>
      <c r="H14"/>
      <c r="I14"/>
      <c r="J14"/>
      <c r="K14"/>
      <c r="L14"/>
      <c r="M14"/>
      <c r="N14"/>
    </row>
    <row r="15" spans="1:14" s="97" customFormat="1" x14ac:dyDescent="0.25">
      <c r="A15"/>
      <c r="B15"/>
      <c r="C15"/>
      <c r="D15"/>
      <c r="E15"/>
      <c r="F15"/>
      <c r="G15"/>
      <c r="H15"/>
      <c r="I15"/>
      <c r="J15"/>
      <c r="K15"/>
      <c r="L15"/>
      <c r="M15"/>
      <c r="N15"/>
    </row>
    <row r="16" spans="1:14" s="97" customFormat="1" x14ac:dyDescent="0.25">
      <c r="A16"/>
      <c r="B16"/>
      <c r="C16"/>
      <c r="D16"/>
      <c r="E16"/>
      <c r="F16"/>
      <c r="G16"/>
      <c r="H16"/>
      <c r="I16"/>
      <c r="J16"/>
      <c r="K16"/>
      <c r="L16"/>
      <c r="M16"/>
      <c r="N16"/>
    </row>
    <row r="17" spans="1:14" s="97" customFormat="1" x14ac:dyDescent="0.25">
      <c r="A17"/>
      <c r="B17"/>
      <c r="C17"/>
      <c r="D17"/>
      <c r="E17"/>
      <c r="F17"/>
      <c r="G17"/>
      <c r="H17"/>
      <c r="I17"/>
      <c r="J17"/>
      <c r="K17"/>
      <c r="L17"/>
      <c r="M17"/>
      <c r="N17"/>
    </row>
    <row r="18" spans="1:14" s="97" customFormat="1" x14ac:dyDescent="0.25">
      <c r="A18"/>
      <c r="B18"/>
      <c r="C18"/>
      <c r="D18"/>
      <c r="E18"/>
      <c r="F18"/>
      <c r="G18"/>
      <c r="H18"/>
      <c r="I18"/>
      <c r="J18"/>
      <c r="K18"/>
      <c r="L18"/>
      <c r="M18"/>
      <c r="N18"/>
    </row>
    <row r="19" spans="1:14" s="97" customFormat="1" x14ac:dyDescent="0.25">
      <c r="A19"/>
      <c r="B19"/>
      <c r="C19"/>
      <c r="D19"/>
      <c r="E19"/>
      <c r="F19"/>
      <c r="G19"/>
      <c r="H19"/>
      <c r="I19"/>
      <c r="J19"/>
      <c r="K19"/>
      <c r="L19"/>
      <c r="M19"/>
      <c r="N19"/>
    </row>
    <row r="20" spans="1:14" s="97" customFormat="1" x14ac:dyDescent="0.25">
      <c r="A20"/>
      <c r="B20"/>
      <c r="C20"/>
      <c r="D20"/>
      <c r="E20"/>
      <c r="F20"/>
      <c r="G20"/>
      <c r="H20"/>
      <c r="I20"/>
      <c r="J20"/>
      <c r="K20"/>
      <c r="L20"/>
      <c r="M20"/>
      <c r="N20"/>
    </row>
    <row r="21" spans="1:14" s="97" customFormat="1" x14ac:dyDescent="0.25">
      <c r="A21"/>
      <c r="B21"/>
      <c r="C21"/>
      <c r="D21"/>
      <c r="E21"/>
      <c r="F21"/>
      <c r="G21"/>
      <c r="H21"/>
      <c r="I21"/>
      <c r="J21"/>
      <c r="K21"/>
      <c r="L21"/>
      <c r="M21"/>
      <c r="N21"/>
    </row>
    <row r="22" spans="1:14" s="97" customFormat="1" x14ac:dyDescent="0.25">
      <c r="A22"/>
      <c r="B22"/>
      <c r="C22"/>
      <c r="D22"/>
      <c r="E22"/>
      <c r="F22"/>
      <c r="G22"/>
      <c r="H22"/>
      <c r="I22"/>
      <c r="J22"/>
      <c r="K22"/>
      <c r="L22"/>
      <c r="M22"/>
      <c r="N22"/>
    </row>
  </sheetData>
  <mergeCells count="2">
    <mergeCell ref="C1:J1"/>
    <mergeCell ref="K1:L1"/>
  </mergeCells>
  <conditionalFormatting sqref="C3:C8">
    <cfRule type="cellIs" dxfId="15" priority="22" operator="equal">
      <formula>"x"</formula>
    </cfRule>
  </conditionalFormatting>
  <conditionalFormatting sqref="D3:D8">
    <cfRule type="cellIs" dxfId="14" priority="21" operator="equal">
      <formula>"x"</formula>
    </cfRule>
  </conditionalFormatting>
  <conditionalFormatting sqref="E3:E8">
    <cfRule type="cellIs" dxfId="13" priority="20" operator="equal">
      <formula>"x"</formula>
    </cfRule>
  </conditionalFormatting>
  <conditionalFormatting sqref="F3:F8">
    <cfRule type="cellIs" dxfId="12" priority="19" operator="equal">
      <formula>"x"</formula>
    </cfRule>
  </conditionalFormatting>
  <conditionalFormatting sqref="G3:G8">
    <cfRule type="cellIs" dxfId="11" priority="18" operator="equal">
      <formula>"x"</formula>
    </cfRule>
  </conditionalFormatting>
  <conditionalFormatting sqref="H3:H8">
    <cfRule type="cellIs" dxfId="10" priority="17" operator="equal">
      <formula>"x"</formula>
    </cfRule>
  </conditionalFormatting>
  <conditionalFormatting sqref="I3:I8">
    <cfRule type="cellIs" dxfId="9" priority="16" operator="equal">
      <formula>"x"</formula>
    </cfRule>
  </conditionalFormatting>
  <conditionalFormatting sqref="J3:K3 J5:K5 J4 J6:J8">
    <cfRule type="cellIs" dxfId="8" priority="15" operator="equal">
      <formula>"x"</formula>
    </cfRule>
  </conditionalFormatting>
  <pageMargins left="0.7" right="0.7" top="0.75" bottom="0.75" header="0.3" footer="0.3"/>
  <pageSetup paperSize="9" scale="43"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M11"/>
  <sheetViews>
    <sheetView zoomScale="70" zoomScaleNormal="70" workbookViewId="0">
      <pane xSplit="10" ySplit="2" topLeftCell="K3" activePane="bottomRight" state="frozen"/>
      <selection pane="topRight" activeCell="K1" sqref="K1"/>
      <selection pane="bottomLeft" activeCell="A3" sqref="A3"/>
      <selection pane="bottomRight" activeCell="A8" sqref="A8"/>
    </sheetView>
  </sheetViews>
  <sheetFormatPr defaultRowHeight="15" x14ac:dyDescent="0.25"/>
  <cols>
    <col min="1" max="1" width="22.28515625" customWidth="1"/>
    <col min="11" max="12" width="50.7109375" customWidth="1"/>
  </cols>
  <sheetData>
    <row r="1" spans="1:13" ht="67.5" customHeight="1" x14ac:dyDescent="0.25">
      <c r="A1" s="99"/>
      <c r="B1" s="98"/>
      <c r="C1" s="128" t="s">
        <v>186</v>
      </c>
      <c r="D1" s="129"/>
      <c r="E1" s="129"/>
      <c r="F1" s="129"/>
      <c r="G1" s="129"/>
      <c r="H1" s="129"/>
      <c r="I1" s="129"/>
      <c r="J1" s="129"/>
      <c r="K1" s="130" t="s">
        <v>343</v>
      </c>
      <c r="L1" s="130"/>
    </row>
    <row r="2" spans="1:13" ht="168" customHeight="1" x14ac:dyDescent="0.25">
      <c r="A2" s="95"/>
      <c r="B2" s="95" t="s">
        <v>132</v>
      </c>
      <c r="C2" s="54" t="str">
        <f>Table33[[#Headers],[Technical Assistance   ]]</f>
        <v xml:space="preserve">Technical Assistance   </v>
      </c>
      <c r="D2" s="55" t="str">
        <f>Table33[[#Headers],[Facilitator ]]</f>
        <v xml:space="preserve">Facilitator </v>
      </c>
      <c r="E2" s="56" t="str">
        <f>Table33[[#Headers],[Civil Society ]]</f>
        <v xml:space="preserve">Civil Society </v>
      </c>
      <c r="F2" s="57" t="str">
        <f>Table33[[#Headers],[Private Sector ]]</f>
        <v xml:space="preserve">Private Sector </v>
      </c>
      <c r="G2" s="58" t="str">
        <f>Table33[[#Headers],[TLAS Development   ]]</f>
        <v xml:space="preserve">TLAS Development   </v>
      </c>
      <c r="H2" s="83" t="str">
        <f>Table33[[#Headers],[Capacity building/ instit. Strengh./ policy reforms  ]]</f>
        <v xml:space="preserve">Capacity building/ instit. Strengh./ policy reforms  </v>
      </c>
      <c r="I2" s="59" t="str">
        <f>Table33[[#Headers],[Independ. Audit       ]]</f>
        <v xml:space="preserve">Independ. Audit       </v>
      </c>
      <c r="J2" s="60" t="str">
        <f>Table33[[#Headers],[impact monitoring ]]</f>
        <v xml:space="preserve">impact monitoring </v>
      </c>
      <c r="K2" s="119" t="s">
        <v>345</v>
      </c>
      <c r="L2" s="119" t="s">
        <v>346</v>
      </c>
    </row>
    <row r="3" spans="1:13" ht="129.94999999999999" customHeight="1" x14ac:dyDescent="0.25">
      <c r="A3" s="100" t="s">
        <v>7</v>
      </c>
      <c r="B3" s="46" t="s">
        <v>384</v>
      </c>
      <c r="C3" s="32" t="s">
        <v>24</v>
      </c>
      <c r="D3" s="32" t="s">
        <v>24</v>
      </c>
      <c r="E3" s="32" t="s">
        <v>24</v>
      </c>
      <c r="F3" s="32" t="s">
        <v>24</v>
      </c>
      <c r="G3" s="32"/>
      <c r="H3" s="32" t="s">
        <v>24</v>
      </c>
      <c r="I3" s="103" t="s">
        <v>26</v>
      </c>
      <c r="J3" s="32"/>
      <c r="K3" s="32"/>
      <c r="L3" s="32" t="s">
        <v>344</v>
      </c>
    </row>
    <row r="4" spans="1:13" ht="129.94999999999999" customHeight="1" x14ac:dyDescent="0.25">
      <c r="A4" s="100" t="s">
        <v>21</v>
      </c>
      <c r="B4" s="103" t="s">
        <v>22</v>
      </c>
      <c r="C4" s="32" t="s">
        <v>26</v>
      </c>
      <c r="D4" s="32" t="s">
        <v>26</v>
      </c>
      <c r="E4" s="32" t="s">
        <v>24</v>
      </c>
      <c r="F4" s="32" t="s">
        <v>24</v>
      </c>
      <c r="G4" s="32" t="s">
        <v>24</v>
      </c>
      <c r="H4" s="32" t="s">
        <v>24</v>
      </c>
      <c r="I4" s="32"/>
      <c r="J4" s="32"/>
      <c r="K4" s="32" t="s">
        <v>353</v>
      </c>
      <c r="L4" s="32" t="s">
        <v>357</v>
      </c>
    </row>
    <row r="5" spans="1:13" ht="129.94999999999999" customHeight="1" x14ac:dyDescent="0.3">
      <c r="A5" s="100" t="s">
        <v>8</v>
      </c>
      <c r="B5" s="103" t="s">
        <v>20</v>
      </c>
      <c r="C5" s="32" t="s">
        <v>24</v>
      </c>
      <c r="D5" s="32"/>
      <c r="E5" s="32" t="s">
        <v>24</v>
      </c>
      <c r="F5" s="32" t="s">
        <v>24</v>
      </c>
      <c r="G5" s="32" t="s">
        <v>24</v>
      </c>
      <c r="H5" s="32" t="s">
        <v>24</v>
      </c>
      <c r="I5" s="32"/>
      <c r="J5" s="32"/>
      <c r="K5" s="105" t="s">
        <v>93</v>
      </c>
      <c r="L5" s="105" t="s">
        <v>356</v>
      </c>
    </row>
    <row r="6" spans="1:13" ht="129.94999999999999" customHeight="1" x14ac:dyDescent="0.3">
      <c r="A6" s="100" t="s">
        <v>6</v>
      </c>
      <c r="B6" s="103" t="s">
        <v>17</v>
      </c>
      <c r="C6" s="32"/>
      <c r="D6" s="32" t="s">
        <v>24</v>
      </c>
      <c r="E6" s="32" t="s">
        <v>24</v>
      </c>
      <c r="F6" s="32" t="s">
        <v>24</v>
      </c>
      <c r="G6" s="32" t="s">
        <v>24</v>
      </c>
      <c r="H6" s="32" t="s">
        <v>24</v>
      </c>
      <c r="I6" s="32" t="s">
        <v>26</v>
      </c>
      <c r="J6" s="32" t="s">
        <v>24</v>
      </c>
      <c r="K6" s="32"/>
      <c r="L6" s="105" t="s">
        <v>354</v>
      </c>
    </row>
    <row r="7" spans="1:13" ht="129.94999999999999" customHeight="1" x14ac:dyDescent="0.3">
      <c r="A7" s="100" t="s">
        <v>5</v>
      </c>
      <c r="B7" s="103" t="s">
        <v>18</v>
      </c>
      <c r="C7" s="32" t="s">
        <v>141</v>
      </c>
      <c r="D7" s="32" t="s">
        <v>26</v>
      </c>
      <c r="E7" s="32"/>
      <c r="F7" s="32"/>
      <c r="G7" s="32"/>
      <c r="H7" s="32" t="s">
        <v>141</v>
      </c>
      <c r="I7" s="32"/>
      <c r="J7" s="32"/>
      <c r="K7" s="105" t="s">
        <v>358</v>
      </c>
      <c r="L7" s="105" t="s">
        <v>355</v>
      </c>
    </row>
    <row r="8" spans="1:13" ht="129.94999999999999" customHeight="1" x14ac:dyDescent="0.3">
      <c r="A8" s="100" t="s">
        <v>12</v>
      </c>
      <c r="B8" s="65" t="s">
        <v>18</v>
      </c>
      <c r="C8" s="32" t="s">
        <v>24</v>
      </c>
      <c r="D8" s="32" t="s">
        <v>24</v>
      </c>
      <c r="E8" s="32" t="s">
        <v>24</v>
      </c>
      <c r="F8" s="32" t="s">
        <v>24</v>
      </c>
      <c r="G8" s="32" t="s">
        <v>24</v>
      </c>
      <c r="H8" s="32" t="s">
        <v>24</v>
      </c>
      <c r="I8" s="32"/>
      <c r="J8" s="32"/>
      <c r="K8" s="32"/>
      <c r="L8" s="105" t="s">
        <v>355</v>
      </c>
      <c r="M8" s="108"/>
    </row>
    <row r="9" spans="1:13" ht="129.94999999999999" customHeight="1" x14ac:dyDescent="0.3">
      <c r="A9" s="100" t="s">
        <v>9</v>
      </c>
      <c r="B9" s="65" t="s">
        <v>359</v>
      </c>
      <c r="C9" s="32"/>
      <c r="D9" s="32"/>
      <c r="E9" s="32"/>
      <c r="F9" s="32"/>
      <c r="G9" s="32" t="s">
        <v>24</v>
      </c>
      <c r="H9" s="32" t="s">
        <v>24</v>
      </c>
      <c r="I9" s="32"/>
      <c r="J9" s="32"/>
      <c r="K9" s="32"/>
      <c r="L9" s="105" t="s">
        <v>355</v>
      </c>
    </row>
    <row r="10" spans="1:13" ht="129.94999999999999" customHeight="1" x14ac:dyDescent="0.25">
      <c r="A10" s="100" t="s">
        <v>10</v>
      </c>
      <c r="B10" s="65" t="s">
        <v>324</v>
      </c>
      <c r="C10" s="32"/>
      <c r="D10" s="32"/>
      <c r="E10" s="32" t="s">
        <v>24</v>
      </c>
      <c r="F10" s="32"/>
      <c r="G10" s="32"/>
      <c r="H10" s="32" t="s">
        <v>24</v>
      </c>
      <c r="I10" s="32"/>
      <c r="J10" s="32"/>
      <c r="K10" s="32" t="s">
        <v>91</v>
      </c>
      <c r="L10" s="32" t="s">
        <v>360</v>
      </c>
    </row>
    <row r="11" spans="1:13" ht="129.94999999999999" customHeight="1" x14ac:dyDescent="0.3">
      <c r="A11" s="100" t="s">
        <v>11</v>
      </c>
      <c r="B11" s="65" t="s">
        <v>236</v>
      </c>
      <c r="C11" s="32"/>
      <c r="D11" s="32" t="s">
        <v>24</v>
      </c>
      <c r="E11" s="32" t="s">
        <v>24</v>
      </c>
      <c r="F11" s="32"/>
      <c r="G11" s="32" t="s">
        <v>24</v>
      </c>
      <c r="H11" s="32" t="s">
        <v>24</v>
      </c>
      <c r="I11" s="32"/>
      <c r="J11" s="32"/>
      <c r="K11" s="105"/>
      <c r="L11" s="105" t="s">
        <v>361</v>
      </c>
    </row>
  </sheetData>
  <mergeCells count="2">
    <mergeCell ref="C1:J1"/>
    <mergeCell ref="K1:L1"/>
  </mergeCells>
  <conditionalFormatting sqref="C3:C11">
    <cfRule type="cellIs" dxfId="7" priority="8" operator="equal">
      <formula>"x"</formula>
    </cfRule>
  </conditionalFormatting>
  <conditionalFormatting sqref="D3:D11">
    <cfRule type="cellIs" dxfId="6" priority="7" operator="equal">
      <formula>"x"</formula>
    </cfRule>
  </conditionalFormatting>
  <conditionalFormatting sqref="E3:E11">
    <cfRule type="cellIs" dxfId="5" priority="6" operator="equal">
      <formula>"x"</formula>
    </cfRule>
  </conditionalFormatting>
  <conditionalFormatting sqref="F3:F11">
    <cfRule type="cellIs" dxfId="4" priority="5" operator="equal">
      <formula>"x"</formula>
    </cfRule>
  </conditionalFormatting>
  <conditionalFormatting sqref="G3:G11">
    <cfRule type="cellIs" dxfId="3" priority="4" operator="equal">
      <formula>"x"</formula>
    </cfRule>
  </conditionalFormatting>
  <conditionalFormatting sqref="H3:H11">
    <cfRule type="cellIs" dxfId="2" priority="3" operator="equal">
      <formula>"x"</formula>
    </cfRule>
  </conditionalFormatting>
  <conditionalFormatting sqref="I3:I11">
    <cfRule type="cellIs" dxfId="1" priority="2" operator="equal">
      <formula>"x"</formula>
    </cfRule>
  </conditionalFormatting>
  <conditionalFormatting sqref="J3:J11">
    <cfRule type="cellIs" dxfId="0" priority="1" operator="equal">
      <formula>"x"</formula>
    </cfRule>
  </conditionalFormatting>
  <pageMargins left="0.7" right="0.7" top="0.75" bottom="0.75" header="0.3" footer="0.3"/>
  <pageSetup paperSize="9" scale="43"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VPA support</vt:lpstr>
      <vt:lpstr>VPA implementing</vt:lpstr>
      <vt:lpstr>VPA negotiating</vt:lpstr>
      <vt:lpstr>'VPA implementing'!Print_Area</vt:lpstr>
      <vt:lpstr>'VPA negotiating'!Print_Area</vt:lpstr>
      <vt:lpstr>'VPA support'!Print_Titles</vt:lpstr>
    </vt:vector>
  </TitlesOfParts>
  <Company>European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CRABBE Bernard (DEVCO)</dc:creator>
  <cp:lastModifiedBy>HIPLER Ulrich (DEVCO)</cp:lastModifiedBy>
  <cp:lastPrinted>2015-02-03T16:33:12Z</cp:lastPrinted>
  <dcterms:created xsi:type="dcterms:W3CDTF">2014-09-29T14:09:29Z</dcterms:created>
  <dcterms:modified xsi:type="dcterms:W3CDTF">2015-02-10T09:16:13Z</dcterms:modified>
</cp:coreProperties>
</file>