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ml.chartshapes+xml"/>
  <Override PartName="/xl/charts/chart6.xml" ContentType="application/vnd.openxmlformats-officedocument.drawingml.chart+xml"/>
  <Override PartName="/xl/drawings/drawing3.xml" ContentType="application/vnd.openxmlformats-officedocument.drawingml.chartshapes+xml"/>
  <Override PartName="/xl/charts/chart7.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omments2.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ml.chartshapes+xml"/>
  <Override PartName="/xl/charts/chart13.xml" ContentType="application/vnd.openxmlformats-officedocument.drawingml.chart+xml"/>
  <Override PartName="/xl/drawings/drawing7.xml" ContentType="application/vnd.openxmlformats-officedocument.drawingml.chartshapes+xml"/>
  <Override PartName="/xl/charts/chart1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drawings/drawing11.xml" ContentType="application/vnd.openxmlformats-officedocument.drawing+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24.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5.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26.xml" ContentType="application/vnd.openxmlformats-officedocument.drawingml.chart+xml"/>
  <Override PartName="/xl/drawings/drawing21.xml" ContentType="application/vnd.openxmlformats-officedocument.drawing+xml"/>
  <Override PartName="/xl/charts/chart27.xml" ContentType="application/vnd.openxmlformats-officedocument.drawingml.chart+xml"/>
  <Override PartName="/xl/drawings/drawing22.xml" ContentType="application/vnd.openxmlformats-officedocument.drawing+xml"/>
  <Override PartName="/xl/charts/chart28.xml" ContentType="application/vnd.openxmlformats-officedocument.drawingml.chart+xml"/>
  <Override PartName="/xl/drawings/drawing23.xml" ContentType="application/vnd.openxmlformats-officedocument.drawing+xml"/>
  <Override PartName="/xl/charts/chart29.xml" ContentType="application/vnd.openxmlformats-officedocument.drawingml.chart+xml"/>
  <Override PartName="/xl/drawings/drawing24.xml" ContentType="application/vnd.openxmlformats-officedocument.drawing+xml"/>
  <Override PartName="/xl/charts/chart30.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31.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32.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33.xml" ContentType="application/vnd.openxmlformats-officedocument.drawingml.chart+xml"/>
  <Override PartName="/xl/drawings/drawing31.xml" ContentType="application/vnd.openxmlformats-officedocument.drawing+xml"/>
  <Override PartName="/xl/charts/chart34.xml" ContentType="application/vnd.openxmlformats-officedocument.drawingml.chart+xml"/>
  <Override PartName="/xl/drawings/drawing32.xml" ContentType="application/vnd.openxmlformats-officedocument.drawing+xml"/>
  <Override PartName="/xl/charts/chart35.xml" ContentType="application/vnd.openxmlformats-officedocument.drawingml.chart+xml"/>
  <Override PartName="/xl/drawings/drawing33.xml" ContentType="application/vnd.openxmlformats-officedocument.drawing+xml"/>
  <Override PartName="/xl/charts/chart36.xml" ContentType="application/vnd.openxmlformats-officedocument.drawingml.chart+xml"/>
  <Override PartName="/xl/drawings/drawing34.xml" ContentType="application/vnd.openxmlformats-officedocument.drawing+xml"/>
  <Override PartName="/xl/charts/chart37.xml" ContentType="application/vnd.openxmlformats-officedocument.drawingml.chart+xml"/>
  <Override PartName="/xl/drawings/drawing35.xml" ContentType="application/vnd.openxmlformats-officedocument.drawing+xml"/>
  <Override PartName="/xl/charts/chart38.xml" ContentType="application/vnd.openxmlformats-officedocument.drawingml.chart+xml"/>
  <Override PartName="/xl/drawings/drawing36.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910"/>
  <workbookPr autoCompressPictures="0"/>
  <bookViews>
    <workbookView xWindow="0" yWindow="40" windowWidth="28800" windowHeight="17520" activeTab="2"/>
  </bookViews>
  <sheets>
    <sheet name=" SI 2009" sheetId="4" r:id="rId1"/>
    <sheet name=" SI 2010" sheetId="11" r:id="rId2"/>
    <sheet name=" SI 2011" sheetId="17" r:id="rId3"/>
    <sheet name="Participation aux groupes théma" sheetId="33" r:id="rId4"/>
    <sheet name="SI 2009 graf 1" sheetId="6" r:id="rId5"/>
    <sheet name="SI 2009 graf 2" sheetId="7" r:id="rId6"/>
    <sheet name="SI 2009 graf 3" sheetId="8" r:id="rId7"/>
    <sheet name="SI 2009 graf 4" sheetId="9" r:id="rId8"/>
    <sheet name="SI 2009 graph 15" sheetId="26" r:id="rId9"/>
    <sheet name="SI 2009 graph 16" sheetId="31" r:id="rId10"/>
    <sheet name="SI 2009 graf 17" sheetId="34" r:id="rId11"/>
    <sheet name="SI 2010 graf 5" sheetId="12" r:id="rId12"/>
    <sheet name="SI 2010 graf 6" sheetId="13" r:id="rId13"/>
    <sheet name="SI 2010 graf 7" sheetId="14" r:id="rId14"/>
    <sheet name="SI 2010 graf 8" sheetId="15" r:id="rId15"/>
    <sheet name="SI 2010 graf 18" sheetId="35" r:id="rId16"/>
    <sheet name="SI 2010 graf 19" sheetId="36" r:id="rId17"/>
    <sheet name="SI 2010 graf 20" sheetId="37" r:id="rId18"/>
    <sheet name="SI 2011 graf 9" sheetId="20" r:id="rId19"/>
    <sheet name="SI 2011 graf 10" sheetId="21" r:id="rId20"/>
    <sheet name="SI 2011 graf 11" sheetId="22" r:id="rId21"/>
    <sheet name="SI 2011 graf 12" sheetId="23" r:id="rId22"/>
    <sheet name="évolution graf 13" sheetId="24" r:id="rId23"/>
    <sheet name="évolution graf 14" sheetId="25" r:id="rId24"/>
    <sheet name="évolution" sheetId="19" r:id="rId25"/>
  </sheets>
  <definedNames>
    <definedName name="_xlnm.Print_Area" localSheetId="0">' SI 2009'!$A$1:$CN$15</definedName>
    <definedName name="_xlnm.Print_Area" localSheetId="1">' SI 2010'!$A$1:$CI$15</definedName>
    <definedName name="_xlnm.Print_Area" localSheetId="2">' SI 2011'!$A$1:$CI$15</definedName>
    <definedName name="_xlnm.Print_Area" localSheetId="3">'Participation aux groupes théma'!$A$1:$R$13</definedName>
    <definedName name="Z_E33B2692_E18B_46E8_8095_EAAEC032BECA_.wvu.PrintArea" localSheetId="3" hidden="1">'Participation aux groupes théma'!$A$1:$R$13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45" i="11" l="1"/>
  <c r="CB10" i="11"/>
  <c r="CB13" i="11"/>
  <c r="AE15" i="11"/>
  <c r="C27" i="11"/>
  <c r="AA15" i="11"/>
  <c r="C26" i="11"/>
  <c r="N15" i="11"/>
  <c r="C25" i="11"/>
  <c r="CB10" i="4"/>
  <c r="CB13" i="4"/>
  <c r="CB5" i="4"/>
  <c r="CB6" i="4"/>
  <c r="CB7" i="4"/>
  <c r="CB8" i="4"/>
  <c r="CB9" i="4"/>
  <c r="CB11" i="4"/>
  <c r="CB12" i="4"/>
  <c r="CB14" i="4"/>
  <c r="CB15" i="4"/>
  <c r="AU15" i="4"/>
  <c r="C43" i="4"/>
  <c r="C41" i="4"/>
  <c r="D41" i="4"/>
  <c r="BT15" i="4"/>
  <c r="C33" i="4"/>
  <c r="D33" i="4"/>
  <c r="R15" i="4"/>
  <c r="C42" i="4"/>
  <c r="D42" i="4"/>
  <c r="J15" i="4"/>
  <c r="C35" i="4"/>
  <c r="D35" i="4"/>
  <c r="BD15" i="4"/>
  <c r="C36" i="4"/>
  <c r="D36" i="4"/>
  <c r="B15" i="4"/>
  <c r="C23" i="4"/>
  <c r="D23" i="4"/>
  <c r="N15" i="4"/>
  <c r="C24" i="4"/>
  <c r="D24" i="4"/>
  <c r="AM15" i="4"/>
  <c r="C25" i="4"/>
  <c r="D25" i="4"/>
  <c r="C26" i="4"/>
  <c r="D26" i="4"/>
  <c r="BL15" i="4"/>
  <c r="C27" i="4"/>
  <c r="D27" i="4"/>
  <c r="CB5" i="17"/>
  <c r="BV5" i="17"/>
  <c r="T5" i="17"/>
  <c r="CB7" i="17"/>
  <c r="L7" i="17"/>
  <c r="X7" i="17"/>
  <c r="BF7" i="17"/>
  <c r="CF7" i="17"/>
  <c r="CB8" i="17"/>
  <c r="BV8" i="17"/>
  <c r="BN8" i="17"/>
  <c r="CB9" i="17"/>
  <c r="BF9" i="17"/>
  <c r="P9" i="17"/>
  <c r="X9" i="17"/>
  <c r="CF9" i="17"/>
  <c r="CB10" i="17"/>
  <c r="L10" i="17"/>
  <c r="P10" i="17"/>
  <c r="CB11" i="17"/>
  <c r="AC11" i="17"/>
  <c r="AG11" i="17"/>
  <c r="AK11" i="17"/>
  <c r="CF11" i="17"/>
  <c r="CB12" i="17"/>
  <c r="BV12" i="17"/>
  <c r="BN12" i="17"/>
  <c r="CB13" i="17"/>
  <c r="AK13" i="17"/>
  <c r="P13" i="17"/>
  <c r="AC13" i="17"/>
  <c r="CF13" i="17"/>
  <c r="CB14" i="17"/>
  <c r="D14" i="17"/>
  <c r="CF14" i="17"/>
  <c r="CE15" i="17"/>
  <c r="AG13" i="17"/>
  <c r="BN13" i="17"/>
  <c r="CB5" i="11"/>
  <c r="CB6" i="11"/>
  <c r="CB7" i="11"/>
  <c r="CB8" i="11"/>
  <c r="CB9" i="11"/>
  <c r="CB11" i="11"/>
  <c r="CB12" i="11"/>
  <c r="CB14" i="11"/>
  <c r="CB15" i="11"/>
  <c r="BV5" i="11"/>
  <c r="T5" i="11"/>
  <c r="AO5" i="11"/>
  <c r="CF5" i="11"/>
  <c r="L7" i="11"/>
  <c r="X7" i="11"/>
  <c r="BV8" i="11"/>
  <c r="BN8" i="11"/>
  <c r="AS8" i="11"/>
  <c r="CF8" i="11"/>
  <c r="BF9" i="11"/>
  <c r="P9" i="11"/>
  <c r="L10" i="11"/>
  <c r="P10" i="11"/>
  <c r="D10" i="11"/>
  <c r="CF10" i="11"/>
  <c r="AC11" i="11"/>
  <c r="AG11" i="11"/>
  <c r="AK11" i="11"/>
  <c r="CF11" i="11"/>
  <c r="BV12" i="11"/>
  <c r="BN12" i="11"/>
  <c r="AC13" i="11"/>
  <c r="AK13" i="11"/>
  <c r="P13" i="11"/>
  <c r="CF13" i="11"/>
  <c r="D14" i="11"/>
  <c r="CF14" i="11"/>
  <c r="CE15" i="11"/>
  <c r="D3" i="19"/>
  <c r="C3" i="19"/>
  <c r="BA12" i="4"/>
  <c r="BV12" i="4"/>
  <c r="BN12" i="4"/>
  <c r="CF12" i="4"/>
  <c r="BV5" i="4"/>
  <c r="BJ5" i="4"/>
  <c r="T5" i="4"/>
  <c r="CF5" i="4"/>
  <c r="L7" i="4"/>
  <c r="X7" i="4"/>
  <c r="BF7" i="4"/>
  <c r="CF7" i="4"/>
  <c r="BV8" i="4"/>
  <c r="BN8" i="4"/>
  <c r="AS8" i="4"/>
  <c r="CF8" i="4"/>
  <c r="BF9" i="4"/>
  <c r="P9" i="4"/>
  <c r="X9" i="4"/>
  <c r="CF9" i="4"/>
  <c r="L10" i="4"/>
  <c r="P10" i="4"/>
  <c r="AW10" i="4"/>
  <c r="CF10" i="4"/>
  <c r="AC11" i="4"/>
  <c r="AG11" i="4"/>
  <c r="AK11" i="4"/>
  <c r="CF11" i="4"/>
  <c r="AC13" i="4"/>
  <c r="AO13" i="4"/>
  <c r="AK13" i="4"/>
  <c r="CF13" i="4"/>
  <c r="D14" i="4"/>
  <c r="CF14" i="4"/>
  <c r="CE15" i="4"/>
  <c r="B3" i="19"/>
  <c r="CB6" i="17"/>
  <c r="CB15" i="17"/>
  <c r="D5" i="17"/>
  <c r="H5" i="17"/>
  <c r="L5" i="17"/>
  <c r="P5" i="17"/>
  <c r="X5" i="17"/>
  <c r="AC5" i="17"/>
  <c r="AK5" i="17"/>
  <c r="AS5" i="17"/>
  <c r="AW5" i="17"/>
  <c r="BA5" i="17"/>
  <c r="BF5" i="17"/>
  <c r="BJ5" i="17"/>
  <c r="BN5" i="17"/>
  <c r="BR5" i="17"/>
  <c r="BZ5" i="17"/>
  <c r="H6" i="17"/>
  <c r="P6" i="17"/>
  <c r="X6" i="17"/>
  <c r="AG6" i="17"/>
  <c r="AO6" i="17"/>
  <c r="AW6" i="17"/>
  <c r="BF6" i="17"/>
  <c r="BN6" i="17"/>
  <c r="BV6" i="17"/>
  <c r="BZ6" i="17"/>
  <c r="D7" i="17"/>
  <c r="H7" i="17"/>
  <c r="P7" i="17"/>
  <c r="T7" i="17"/>
  <c r="AC7" i="17"/>
  <c r="AG7" i="17"/>
  <c r="AK7" i="17"/>
  <c r="AO7" i="17"/>
  <c r="AS7" i="17"/>
  <c r="AW7" i="17"/>
  <c r="BA7" i="17"/>
  <c r="BJ7" i="17"/>
  <c r="BN7" i="17"/>
  <c r="BR7" i="17"/>
  <c r="BV7" i="17"/>
  <c r="BZ7" i="17"/>
  <c r="D8" i="17"/>
  <c r="H8" i="17"/>
  <c r="L8" i="17"/>
  <c r="P8" i="17"/>
  <c r="T8" i="17"/>
  <c r="X8" i="17"/>
  <c r="AC8" i="17"/>
  <c r="AG8" i="17"/>
  <c r="AK8" i="17"/>
  <c r="AO8" i="17"/>
  <c r="AW8" i="17"/>
  <c r="BA8" i="17"/>
  <c r="BF8" i="17"/>
  <c r="BJ8" i="17"/>
  <c r="BR8" i="17"/>
  <c r="BZ8" i="17"/>
  <c r="D9" i="17"/>
  <c r="H9" i="17"/>
  <c r="L9" i="17"/>
  <c r="T9" i="17"/>
  <c r="AC9" i="17"/>
  <c r="AG9" i="17"/>
  <c r="AK9" i="17"/>
  <c r="AO9" i="17"/>
  <c r="AS9" i="17"/>
  <c r="AW9" i="17"/>
  <c r="BA9" i="17"/>
  <c r="BJ9" i="17"/>
  <c r="BN9" i="17"/>
  <c r="BR9" i="17"/>
  <c r="BV9" i="17"/>
  <c r="BZ9" i="17"/>
  <c r="H10" i="17"/>
  <c r="T10" i="17"/>
  <c r="X10" i="17"/>
  <c r="AC10" i="17"/>
  <c r="AG10" i="17"/>
  <c r="AK10" i="17"/>
  <c r="AO10" i="17"/>
  <c r="AS10" i="17"/>
  <c r="AW10" i="17"/>
  <c r="BA10" i="17"/>
  <c r="BF10" i="17"/>
  <c r="BJ10" i="17"/>
  <c r="BN10" i="17"/>
  <c r="BR10" i="17"/>
  <c r="BV10" i="17"/>
  <c r="BZ10" i="17"/>
  <c r="D11" i="17"/>
  <c r="H11" i="17"/>
  <c r="L11" i="17"/>
  <c r="P11" i="17"/>
  <c r="T11" i="17"/>
  <c r="X11" i="17"/>
  <c r="AO11" i="17"/>
  <c r="AS11" i="17"/>
  <c r="AW11" i="17"/>
  <c r="BA11" i="17"/>
  <c r="BF11" i="17"/>
  <c r="BJ11" i="17"/>
  <c r="BN11" i="17"/>
  <c r="BR11" i="17"/>
  <c r="BV11" i="17"/>
  <c r="BZ11" i="17"/>
  <c r="D12" i="17"/>
  <c r="H12" i="17"/>
  <c r="L12" i="17"/>
  <c r="P12" i="17"/>
  <c r="T12" i="17"/>
  <c r="X12" i="17"/>
  <c r="AC12" i="17"/>
  <c r="AG12" i="17"/>
  <c r="AK12" i="17"/>
  <c r="AO12" i="17"/>
  <c r="AS12" i="17"/>
  <c r="AW12" i="17"/>
  <c r="BA12" i="17"/>
  <c r="BJ12" i="17"/>
  <c r="BR12" i="17"/>
  <c r="BZ12" i="17"/>
  <c r="D13" i="17"/>
  <c r="H13" i="17"/>
  <c r="L13" i="17"/>
  <c r="T13" i="17"/>
  <c r="X13" i="17"/>
  <c r="AO13" i="17"/>
  <c r="AS13" i="17"/>
  <c r="AW13" i="17"/>
  <c r="BA13" i="17"/>
  <c r="BF13" i="17"/>
  <c r="BJ13" i="17"/>
  <c r="BR13" i="17"/>
  <c r="BV13" i="17"/>
  <c r="BZ13" i="17"/>
  <c r="H14" i="17"/>
  <c r="L14" i="17"/>
  <c r="P14" i="17"/>
  <c r="T14" i="17"/>
  <c r="X14" i="17"/>
  <c r="AC14" i="17"/>
  <c r="AG14" i="17"/>
  <c r="AK14" i="17"/>
  <c r="AO14" i="17"/>
  <c r="AS14" i="17"/>
  <c r="AW14" i="17"/>
  <c r="BA14" i="17"/>
  <c r="BF14" i="17"/>
  <c r="BJ14" i="17"/>
  <c r="BN14" i="17"/>
  <c r="BR14" i="17"/>
  <c r="BV14" i="17"/>
  <c r="BZ14" i="17"/>
  <c r="B15" i="17"/>
  <c r="F15" i="17"/>
  <c r="J15" i="17"/>
  <c r="N15" i="17"/>
  <c r="R15" i="17"/>
  <c r="V15" i="17"/>
  <c r="AA15" i="17"/>
  <c r="AE15" i="17"/>
  <c r="AI15" i="17"/>
  <c r="AM15" i="17"/>
  <c r="AQ15" i="17"/>
  <c r="AU15" i="17"/>
  <c r="AY15" i="17"/>
  <c r="BD15" i="17"/>
  <c r="BH15" i="17"/>
  <c r="BL15" i="17"/>
  <c r="BP15" i="17"/>
  <c r="BT15" i="17"/>
  <c r="BX15" i="17"/>
  <c r="D5" i="11"/>
  <c r="H5" i="11"/>
  <c r="L5" i="11"/>
  <c r="P5" i="11"/>
  <c r="X5" i="11"/>
  <c r="AC5" i="11"/>
  <c r="AK5" i="11"/>
  <c r="AS5" i="11"/>
  <c r="AW5" i="11"/>
  <c r="BA5" i="11"/>
  <c r="BF5" i="11"/>
  <c r="BJ5" i="11"/>
  <c r="BN5" i="11"/>
  <c r="BR5" i="11"/>
  <c r="BZ5" i="11"/>
  <c r="H6" i="11"/>
  <c r="D6" i="11"/>
  <c r="L6" i="11"/>
  <c r="T6" i="11"/>
  <c r="AC6" i="11"/>
  <c r="AK6" i="11"/>
  <c r="AS6" i="11"/>
  <c r="BA6" i="11"/>
  <c r="BJ6" i="11"/>
  <c r="BR6" i="11"/>
  <c r="BZ6" i="11"/>
  <c r="D7" i="11"/>
  <c r="H7" i="11"/>
  <c r="P7" i="11"/>
  <c r="T7" i="11"/>
  <c r="AC7" i="11"/>
  <c r="AG7" i="11"/>
  <c r="AK7" i="11"/>
  <c r="AO7" i="11"/>
  <c r="AS7" i="11"/>
  <c r="AW7" i="11"/>
  <c r="BA7" i="11"/>
  <c r="BJ7" i="11"/>
  <c r="BN7" i="11"/>
  <c r="BR7" i="11"/>
  <c r="BV7" i="11"/>
  <c r="BZ7" i="11"/>
  <c r="D8" i="11"/>
  <c r="H8" i="11"/>
  <c r="L8" i="11"/>
  <c r="P8" i="11"/>
  <c r="T8" i="11"/>
  <c r="X8" i="11"/>
  <c r="AC8" i="11"/>
  <c r="AG8" i="11"/>
  <c r="AK8" i="11"/>
  <c r="AO8" i="11"/>
  <c r="AW8" i="11"/>
  <c r="BA8" i="11"/>
  <c r="BF8" i="11"/>
  <c r="BJ8" i="11"/>
  <c r="BR8" i="11"/>
  <c r="BZ8" i="11"/>
  <c r="D9" i="11"/>
  <c r="H9" i="11"/>
  <c r="L9" i="11"/>
  <c r="T9" i="11"/>
  <c r="AC9" i="11"/>
  <c r="AG9" i="11"/>
  <c r="AK9" i="11"/>
  <c r="AO9" i="11"/>
  <c r="AS9" i="11"/>
  <c r="AW9" i="11"/>
  <c r="BA9" i="11"/>
  <c r="BJ9" i="11"/>
  <c r="BN9" i="11"/>
  <c r="BR9" i="11"/>
  <c r="BV9" i="11"/>
  <c r="BZ9" i="11"/>
  <c r="H10" i="11"/>
  <c r="T10" i="11"/>
  <c r="X10" i="11"/>
  <c r="AC10" i="11"/>
  <c r="AG10" i="11"/>
  <c r="AK10" i="11"/>
  <c r="AO10" i="11"/>
  <c r="AS10" i="11"/>
  <c r="AW10" i="11"/>
  <c r="BA10" i="11"/>
  <c r="BF10" i="11"/>
  <c r="BJ10" i="11"/>
  <c r="BN10" i="11"/>
  <c r="BR10" i="11"/>
  <c r="BV10" i="11"/>
  <c r="BZ10" i="11"/>
  <c r="D11" i="11"/>
  <c r="H11" i="11"/>
  <c r="L11" i="11"/>
  <c r="P11" i="11"/>
  <c r="T11" i="11"/>
  <c r="X11" i="11"/>
  <c r="AO11" i="11"/>
  <c r="AS11" i="11"/>
  <c r="AW11" i="11"/>
  <c r="BA11" i="11"/>
  <c r="BF11" i="11"/>
  <c r="BJ11" i="11"/>
  <c r="BN11" i="11"/>
  <c r="BR11" i="11"/>
  <c r="BV11" i="11"/>
  <c r="BZ11" i="11"/>
  <c r="D12" i="11"/>
  <c r="H12" i="11"/>
  <c r="L12" i="11"/>
  <c r="P12" i="11"/>
  <c r="T12" i="11"/>
  <c r="X12" i="11"/>
  <c r="AC12" i="11"/>
  <c r="AG12" i="11"/>
  <c r="AK12" i="11"/>
  <c r="AO12" i="11"/>
  <c r="AS12" i="11"/>
  <c r="AW12" i="11"/>
  <c r="BA12" i="11"/>
  <c r="BJ12" i="11"/>
  <c r="BR12" i="11"/>
  <c r="BZ12" i="11"/>
  <c r="D13" i="11"/>
  <c r="H13" i="11"/>
  <c r="L13" i="11"/>
  <c r="T13" i="11"/>
  <c r="X13" i="11"/>
  <c r="AG13" i="11"/>
  <c r="AO13" i="11"/>
  <c r="AS13" i="11"/>
  <c r="AW13" i="11"/>
  <c r="BA13" i="11"/>
  <c r="BF13" i="11"/>
  <c r="BJ13" i="11"/>
  <c r="BN13" i="11"/>
  <c r="BR13" i="11"/>
  <c r="BV13" i="11"/>
  <c r="BZ13" i="11"/>
  <c r="H14" i="11"/>
  <c r="L14" i="11"/>
  <c r="P14" i="11"/>
  <c r="T14" i="11"/>
  <c r="X14" i="11"/>
  <c r="AC14" i="11"/>
  <c r="AG14" i="11"/>
  <c r="AK14" i="11"/>
  <c r="AO14" i="11"/>
  <c r="AS14" i="11"/>
  <c r="AW14" i="11"/>
  <c r="BA14" i="11"/>
  <c r="BF14" i="11"/>
  <c r="BJ14" i="11"/>
  <c r="BN14" i="11"/>
  <c r="BR14" i="11"/>
  <c r="BV14" i="11"/>
  <c r="BZ14" i="11"/>
  <c r="B15" i="11"/>
  <c r="C24" i="11"/>
  <c r="D24" i="11"/>
  <c r="F15" i="11"/>
  <c r="J15" i="11"/>
  <c r="C36" i="11"/>
  <c r="D36" i="11"/>
  <c r="R15" i="11"/>
  <c r="C44" i="11"/>
  <c r="D44" i="11"/>
  <c r="V15" i="11"/>
  <c r="AI15" i="11"/>
  <c r="AM15" i="11"/>
  <c r="AQ15" i="11"/>
  <c r="C38" i="11"/>
  <c r="D38" i="11"/>
  <c r="AU15" i="11"/>
  <c r="BD15" i="11"/>
  <c r="C37" i="11"/>
  <c r="D37" i="11"/>
  <c r="BH15" i="11"/>
  <c r="BL15" i="11"/>
  <c r="C28" i="11"/>
  <c r="D28" i="11"/>
  <c r="BP15" i="11"/>
  <c r="C43" i="11"/>
  <c r="BT15" i="11"/>
  <c r="C34" i="11"/>
  <c r="BX15" i="11"/>
  <c r="D5" i="4"/>
  <c r="H5" i="4"/>
  <c r="L5" i="4"/>
  <c r="P5" i="4"/>
  <c r="X5" i="4"/>
  <c r="AC5" i="4"/>
  <c r="AK5" i="4"/>
  <c r="AO5" i="4"/>
  <c r="AS5" i="4"/>
  <c r="AW5" i="4"/>
  <c r="BA5" i="4"/>
  <c r="BF5" i="4"/>
  <c r="BN5" i="4"/>
  <c r="BR5" i="4"/>
  <c r="BZ5" i="4"/>
  <c r="D6" i="4"/>
  <c r="H6" i="4"/>
  <c r="L6" i="4"/>
  <c r="P6" i="4"/>
  <c r="T6" i="4"/>
  <c r="X6" i="4"/>
  <c r="AC6" i="4"/>
  <c r="AG6" i="4"/>
  <c r="AK6" i="4"/>
  <c r="AO6" i="4"/>
  <c r="AS6" i="4"/>
  <c r="AW6" i="4"/>
  <c r="BA6" i="4"/>
  <c r="BF6" i="4"/>
  <c r="BJ6" i="4"/>
  <c r="BN6" i="4"/>
  <c r="BR6" i="4"/>
  <c r="BV6" i="4"/>
  <c r="BZ6" i="4"/>
  <c r="D7" i="4"/>
  <c r="H7" i="4"/>
  <c r="P7" i="4"/>
  <c r="T7" i="4"/>
  <c r="AC7" i="4"/>
  <c r="AG7" i="4"/>
  <c r="AK7" i="4"/>
  <c r="AO7" i="4"/>
  <c r="AS7" i="4"/>
  <c r="AW7" i="4"/>
  <c r="BA7" i="4"/>
  <c r="BJ7" i="4"/>
  <c r="BN7" i="4"/>
  <c r="BR7" i="4"/>
  <c r="BV7" i="4"/>
  <c r="BZ7" i="4"/>
  <c r="D8" i="4"/>
  <c r="H8" i="4"/>
  <c r="L8" i="4"/>
  <c r="P8" i="4"/>
  <c r="T8" i="4"/>
  <c r="X8" i="4"/>
  <c r="AC8" i="4"/>
  <c r="AG8" i="4"/>
  <c r="AK8" i="4"/>
  <c r="AO8" i="4"/>
  <c r="AW8" i="4"/>
  <c r="BA8" i="4"/>
  <c r="BF8" i="4"/>
  <c r="BJ8" i="4"/>
  <c r="BR8" i="4"/>
  <c r="BZ8" i="4"/>
  <c r="D9" i="4"/>
  <c r="H9" i="4"/>
  <c r="L9" i="4"/>
  <c r="T9" i="4"/>
  <c r="AC9" i="4"/>
  <c r="AG9" i="4"/>
  <c r="AK9" i="4"/>
  <c r="AO9" i="4"/>
  <c r="AS9" i="4"/>
  <c r="AW9" i="4"/>
  <c r="BA9" i="4"/>
  <c r="BJ9" i="4"/>
  <c r="BN9" i="4"/>
  <c r="BR9" i="4"/>
  <c r="BV9" i="4"/>
  <c r="BZ9" i="4"/>
  <c r="D10" i="4"/>
  <c r="H10" i="4"/>
  <c r="T10" i="4"/>
  <c r="X10" i="4"/>
  <c r="AC10" i="4"/>
  <c r="AG10" i="4"/>
  <c r="AK10" i="4"/>
  <c r="AO10" i="4"/>
  <c r="AS10" i="4"/>
  <c r="BA10" i="4"/>
  <c r="BF10" i="4"/>
  <c r="BJ10" i="4"/>
  <c r="BN10" i="4"/>
  <c r="BR10" i="4"/>
  <c r="BV10" i="4"/>
  <c r="BZ10" i="4"/>
  <c r="D11" i="4"/>
  <c r="H11" i="4"/>
  <c r="L11" i="4"/>
  <c r="P11" i="4"/>
  <c r="T11" i="4"/>
  <c r="X11" i="4"/>
  <c r="AO11" i="4"/>
  <c r="AS11" i="4"/>
  <c r="AW11" i="4"/>
  <c r="BA11" i="4"/>
  <c r="BF11" i="4"/>
  <c r="BJ11" i="4"/>
  <c r="BN11" i="4"/>
  <c r="BR11" i="4"/>
  <c r="BV11" i="4"/>
  <c r="BZ11" i="4"/>
  <c r="D13" i="4"/>
  <c r="H13" i="4"/>
  <c r="L13" i="4"/>
  <c r="P13" i="4"/>
  <c r="T13" i="4"/>
  <c r="X13" i="4"/>
  <c r="AG13" i="4"/>
  <c r="AS13" i="4"/>
  <c r="AW13" i="4"/>
  <c r="BA13" i="4"/>
  <c r="BF13" i="4"/>
  <c r="BJ13" i="4"/>
  <c r="BN13" i="4"/>
  <c r="BR13" i="4"/>
  <c r="BV13" i="4"/>
  <c r="BZ13" i="4"/>
  <c r="H14" i="4"/>
  <c r="L14" i="4"/>
  <c r="P14" i="4"/>
  <c r="T14" i="4"/>
  <c r="X14" i="4"/>
  <c r="AC14" i="4"/>
  <c r="AG14" i="4"/>
  <c r="AK14" i="4"/>
  <c r="AO14" i="4"/>
  <c r="AS14" i="4"/>
  <c r="AW14" i="4"/>
  <c r="BA14" i="4"/>
  <c r="BF14" i="4"/>
  <c r="BJ14" i="4"/>
  <c r="BN14" i="4"/>
  <c r="BR14" i="4"/>
  <c r="BV14" i="4"/>
  <c r="BZ14" i="4"/>
  <c r="D12" i="4"/>
  <c r="H12" i="4"/>
  <c r="L12" i="4"/>
  <c r="P12" i="4"/>
  <c r="T12" i="4"/>
  <c r="X12" i="4"/>
  <c r="AC12" i="4"/>
  <c r="AG12" i="4"/>
  <c r="AK12" i="4"/>
  <c r="AO12" i="4"/>
  <c r="AS12" i="4"/>
  <c r="AW12" i="4"/>
  <c r="BF12" i="4"/>
  <c r="BJ12" i="4"/>
  <c r="BR12" i="4"/>
  <c r="BZ12" i="4"/>
  <c r="F15" i="4"/>
  <c r="V15" i="4"/>
  <c r="AA15" i="4"/>
  <c r="AE15" i="4"/>
  <c r="AI15" i="4"/>
  <c r="AQ15" i="4"/>
  <c r="C44" i="4"/>
  <c r="D44" i="4"/>
  <c r="AY15" i="4"/>
  <c r="BH15" i="4"/>
  <c r="BP15" i="4"/>
  <c r="BX15" i="4"/>
  <c r="D34" i="11"/>
  <c r="CC7" i="17"/>
  <c r="CC9" i="17"/>
  <c r="CC12" i="17"/>
  <c r="CC14" i="17"/>
  <c r="D15" i="17"/>
  <c r="H15" i="17"/>
  <c r="L15" i="17"/>
  <c r="P15" i="17"/>
  <c r="T15" i="17"/>
  <c r="X15" i="17"/>
  <c r="AC15" i="17"/>
  <c r="AG15" i="17"/>
  <c r="AK15" i="17"/>
  <c r="AO15" i="17"/>
  <c r="AS15" i="17"/>
  <c r="AW15" i="17"/>
  <c r="BA15" i="17"/>
  <c r="BF15" i="17"/>
  <c r="BJ15" i="17"/>
  <c r="BN15" i="17"/>
  <c r="BR15" i="17"/>
  <c r="BV15" i="17"/>
  <c r="BZ15" i="17"/>
  <c r="CC11" i="17"/>
  <c r="CC5" i="17"/>
  <c r="CC6" i="17"/>
  <c r="CC8" i="17"/>
  <c r="CC10" i="17"/>
  <c r="CC13" i="17"/>
  <c r="CC15" i="17"/>
  <c r="CC7" i="4"/>
  <c r="CC9" i="4"/>
  <c r="CC11" i="4"/>
  <c r="CC14" i="4"/>
  <c r="D15" i="4"/>
  <c r="H15" i="4"/>
  <c r="P15" i="4"/>
  <c r="AO15" i="4"/>
  <c r="AS15" i="4"/>
  <c r="BF15" i="4"/>
  <c r="BJ15" i="4"/>
  <c r="BV15" i="4"/>
  <c r="BZ15" i="4"/>
  <c r="CC12" i="4"/>
  <c r="L15" i="4"/>
  <c r="T15" i="4"/>
  <c r="AC15" i="4"/>
  <c r="AK15" i="4"/>
  <c r="BN15" i="4"/>
  <c r="BR15" i="4"/>
  <c r="CC15" i="4"/>
  <c r="CC5" i="4"/>
  <c r="CC6" i="4"/>
  <c r="CC8" i="4"/>
  <c r="CC10" i="4"/>
  <c r="CC13" i="4"/>
  <c r="X15" i="4"/>
  <c r="AG15" i="4"/>
  <c r="AW15" i="4"/>
  <c r="BA15" i="4"/>
  <c r="D43" i="11"/>
  <c r="D27" i="11"/>
  <c r="CC5" i="11"/>
  <c r="CC8" i="11"/>
  <c r="CC10" i="11"/>
  <c r="CC12" i="11"/>
  <c r="CC14" i="11"/>
  <c r="D15" i="11"/>
  <c r="H15" i="11"/>
  <c r="L15" i="11"/>
  <c r="AC15" i="11"/>
  <c r="BA15" i="11"/>
  <c r="BF15" i="11"/>
  <c r="BJ15" i="11"/>
  <c r="BN15" i="11"/>
  <c r="BR15" i="11"/>
  <c r="BV15" i="11"/>
  <c r="BZ15" i="11"/>
  <c r="D45" i="11"/>
  <c r="D26" i="11"/>
  <c r="CC7" i="11"/>
  <c r="CC9" i="11"/>
  <c r="CC11" i="11"/>
  <c r="CC13" i="11"/>
  <c r="P15" i="11"/>
  <c r="T15" i="11"/>
  <c r="X15" i="11"/>
  <c r="AG15" i="11"/>
  <c r="AK15" i="11"/>
  <c r="AO15" i="11"/>
  <c r="AS15" i="11"/>
  <c r="AW15" i="11"/>
  <c r="CC15" i="11"/>
  <c r="CF15" i="4"/>
  <c r="B5" i="19"/>
  <c r="D43" i="4"/>
  <c r="D25" i="11"/>
  <c r="C45" i="4"/>
  <c r="D45" i="4"/>
  <c r="C46" i="11"/>
  <c r="D46" i="11"/>
  <c r="C23" i="11"/>
  <c r="CC6" i="11"/>
  <c r="BV6" i="11"/>
  <c r="BN6" i="11"/>
  <c r="BF6" i="11"/>
  <c r="AW6" i="11"/>
  <c r="AO6" i="11"/>
  <c r="AG6" i="11"/>
  <c r="X6" i="11"/>
  <c r="P6" i="11"/>
  <c r="BR6" i="17"/>
  <c r="BJ6" i="17"/>
  <c r="BA6" i="17"/>
  <c r="AS6" i="17"/>
  <c r="AK6" i="17"/>
  <c r="AC6" i="17"/>
  <c r="T6" i="17"/>
  <c r="L6" i="17"/>
  <c r="D6" i="17"/>
  <c r="BF12" i="11"/>
  <c r="CF12" i="11"/>
  <c r="X9" i="11"/>
  <c r="CF9" i="11"/>
  <c r="BF7" i="11"/>
  <c r="CF7" i="11"/>
  <c r="CF15" i="11"/>
  <c r="C5" i="19"/>
  <c r="BF12" i="17"/>
  <c r="CF12" i="17"/>
  <c r="D10" i="17"/>
  <c r="CF10" i="17"/>
  <c r="AS8" i="17"/>
  <c r="CF8" i="17"/>
  <c r="AO5" i="17"/>
  <c r="CF5" i="17"/>
  <c r="CF15" i="17"/>
  <c r="D5" i="19"/>
  <c r="C22" i="4"/>
  <c r="C34" i="4"/>
  <c r="C35" i="11"/>
  <c r="D35" i="11"/>
  <c r="D34" i="4"/>
  <c r="C37" i="4"/>
  <c r="C47" i="11"/>
  <c r="C46" i="4"/>
  <c r="D46" i="4"/>
  <c r="C28" i="4"/>
  <c r="D22" i="4"/>
  <c r="D23" i="11"/>
  <c r="C29" i="11"/>
  <c r="C39" i="11"/>
  <c r="D29" i="11"/>
  <c r="C30" i="11"/>
  <c r="D30" i="11"/>
  <c r="D39" i="11"/>
  <c r="C40" i="11"/>
  <c r="D40" i="11"/>
  <c r="D28" i="4"/>
  <c r="C29" i="4"/>
  <c r="D29" i="4"/>
  <c r="D47" i="11"/>
  <c r="C48" i="11"/>
  <c r="D48" i="11"/>
  <c r="D37" i="4"/>
  <c r="C38" i="4"/>
  <c r="D38" i="4"/>
</calcChain>
</file>

<file path=xl/comments1.xml><?xml version="1.0" encoding="utf-8"?>
<comments xmlns="http://schemas.openxmlformats.org/spreadsheetml/2006/main">
  <authors>
    <author>diabya</author>
  </authors>
  <commentList>
    <comment ref="W7" authorId="0">
      <text>
        <r>
          <rPr>
            <b/>
            <sz val="8"/>
            <color indexed="81"/>
            <rFont val="Tahoma"/>
          </rPr>
          <t>diabya:</t>
        </r>
        <r>
          <rPr>
            <sz val="8"/>
            <color indexed="81"/>
            <rFont val="Tahoma"/>
          </rPr>
          <t xml:space="preserve">
PROJ + ABS</t>
        </r>
      </text>
    </comment>
    <comment ref="AF7" authorId="0">
      <text>
        <r>
          <rPr>
            <b/>
            <sz val="8"/>
            <color indexed="81"/>
            <rFont val="Tahoma"/>
          </rPr>
          <t>diabya:</t>
        </r>
        <r>
          <rPr>
            <sz val="8"/>
            <color indexed="81"/>
            <rFont val="Tahoma"/>
          </rPr>
          <t xml:space="preserve">
PROJ + ABS</t>
        </r>
      </text>
    </comment>
  </commentList>
</comments>
</file>

<file path=xl/comments2.xml><?xml version="1.0" encoding="utf-8"?>
<comments xmlns="http://schemas.openxmlformats.org/spreadsheetml/2006/main">
  <authors>
    <author>diabya</author>
  </authors>
  <commentList>
    <comment ref="W7" authorId="0">
      <text>
        <r>
          <rPr>
            <b/>
            <sz val="8"/>
            <color indexed="81"/>
            <rFont val="Tahoma"/>
          </rPr>
          <t>diabya:</t>
        </r>
        <r>
          <rPr>
            <sz val="8"/>
            <color indexed="81"/>
            <rFont val="Tahoma"/>
          </rPr>
          <t xml:space="preserve">
PROJ + ABS</t>
        </r>
      </text>
    </comment>
    <comment ref="AF7" authorId="0">
      <text>
        <r>
          <rPr>
            <b/>
            <sz val="8"/>
            <color indexed="81"/>
            <rFont val="Tahoma"/>
          </rPr>
          <t>diabya:</t>
        </r>
        <r>
          <rPr>
            <sz val="8"/>
            <color indexed="81"/>
            <rFont val="Tahoma"/>
          </rPr>
          <t xml:space="preserve">
PROJ + ABS</t>
        </r>
      </text>
    </comment>
  </commentList>
</comments>
</file>

<file path=xl/comments3.xml><?xml version="1.0" encoding="utf-8"?>
<comments xmlns="http://schemas.openxmlformats.org/spreadsheetml/2006/main">
  <authors>
    <author>diabya</author>
  </authors>
  <commentList>
    <comment ref="W7" authorId="0">
      <text>
        <r>
          <rPr>
            <b/>
            <sz val="8"/>
            <color indexed="81"/>
            <rFont val="Tahoma"/>
          </rPr>
          <t>diabya:</t>
        </r>
        <r>
          <rPr>
            <sz val="8"/>
            <color indexed="81"/>
            <rFont val="Tahoma"/>
          </rPr>
          <t xml:space="preserve">
PROJ + ABS</t>
        </r>
      </text>
    </comment>
    <comment ref="AF7" authorId="0">
      <text>
        <r>
          <rPr>
            <b/>
            <sz val="8"/>
            <color indexed="81"/>
            <rFont val="Tahoma"/>
          </rPr>
          <t>diabya:</t>
        </r>
        <r>
          <rPr>
            <sz val="8"/>
            <color indexed="81"/>
            <rFont val="Tahoma"/>
          </rPr>
          <t xml:space="preserve">
PROJ + ABS</t>
        </r>
      </text>
    </comment>
  </commentList>
</comments>
</file>

<file path=xl/sharedStrings.xml><?xml version="1.0" encoding="utf-8"?>
<sst xmlns="http://schemas.openxmlformats.org/spreadsheetml/2006/main" count="926" uniqueCount="151">
  <si>
    <t>2.a   SECTEURS D'INTERVENTION (montant des décaissements prévus en 2009 en milliers d'euros)</t>
  </si>
  <si>
    <t>PAYS</t>
  </si>
  <si>
    <t>AXE 1</t>
  </si>
  <si>
    <t>AXE 2</t>
  </si>
  <si>
    <t>AXE 3</t>
  </si>
  <si>
    <t>AXE 4</t>
  </si>
  <si>
    <t>% donneur / total EU</t>
  </si>
  <si>
    <t>Agriculture et Elevage</t>
  </si>
  <si>
    <t>Pêche</t>
  </si>
  <si>
    <t>Industrie, PME, Commerce &amp; Services, Secteur Minier</t>
  </si>
  <si>
    <t>Microfinance et Services Financiers</t>
  </si>
  <si>
    <t>Infrastructures (transports, communications….)</t>
  </si>
  <si>
    <t>Energie</t>
  </si>
  <si>
    <t xml:space="preserve">Santé </t>
  </si>
  <si>
    <t>Education et formation</t>
  </si>
  <si>
    <t xml:space="preserve">Eau et assainissement en milieu rural </t>
  </si>
  <si>
    <t>Eau et assainissement en milieu urbain</t>
  </si>
  <si>
    <t>Environnement / Adaptation au changement climatique</t>
  </si>
  <si>
    <t>Genre</t>
  </si>
  <si>
    <t>Protection Sociale (enfant, groupes vulnérables, nutrition, santé reproductive, situation de crise)</t>
  </si>
  <si>
    <t>Décentralisation et gouvernance locale</t>
  </si>
  <si>
    <t>Gouvernance économique, judiciaire et réforme administrative</t>
  </si>
  <si>
    <t>Societé civile</t>
  </si>
  <si>
    <t>Processus de paix</t>
  </si>
  <si>
    <t>Appui budgétaire général</t>
  </si>
  <si>
    <t>Autres secteurs (indiquer)</t>
  </si>
  <si>
    <t>Montant en 2009 (k€)</t>
  </si>
  <si>
    <t>Modalité d'appui*</t>
  </si>
  <si>
    <t>% montant total **</t>
  </si>
  <si>
    <t>Importance 1 - 3 (3 max)</t>
  </si>
  <si>
    <t xml:space="preserve">% montant total </t>
  </si>
  <si>
    <t>Importance 1 -3 (3 max)</t>
  </si>
  <si>
    <t xml:space="preserve">% montants total </t>
  </si>
  <si>
    <t>FRANCE (SCAC)</t>
  </si>
  <si>
    <t>AFD</t>
  </si>
  <si>
    <t>PAYS BAS</t>
  </si>
  <si>
    <t xml:space="preserve"> </t>
  </si>
  <si>
    <t>ALLEMAGNE</t>
  </si>
  <si>
    <t>ITALIE</t>
  </si>
  <si>
    <t>LUXEMBOURG</t>
  </si>
  <si>
    <t>BELGIQUE</t>
  </si>
  <si>
    <t>AUTRICHE</t>
  </si>
  <si>
    <t>ESPAGNE</t>
  </si>
  <si>
    <t>autre</t>
  </si>
  <si>
    <t>TOTAL</t>
  </si>
  <si>
    <t>CE</t>
  </si>
  <si>
    <t>IT</t>
  </si>
  <si>
    <t>DE</t>
  </si>
  <si>
    <t>AfD</t>
  </si>
  <si>
    <t>NL</t>
  </si>
  <si>
    <t>BE</t>
  </si>
  <si>
    <t>0</t>
  </si>
  <si>
    <t>observations modalités d"appui:</t>
  </si>
  <si>
    <t>choisissez "mix" en cas d'intervention combinée dans un secteur (par exemple une partie en approche projet et une partie en pool fund). Dans ce cas, vous pouvez préciser en bas de page la nature de cette combinaison (exemple : mix = proj + pool)</t>
  </si>
  <si>
    <t>2.a   SECTEURS D'INTERVENTION (montant des décaissements prévus en 2010 en milliers d'euros)</t>
  </si>
  <si>
    <t>2.a   SECTEURS D'INTERVENTION (montant des décaissements prévus en 2011 en milliers d'euros)</t>
  </si>
  <si>
    <t>%</t>
  </si>
  <si>
    <t>Montant total décaissements prévus 2009</t>
  </si>
  <si>
    <t xml:space="preserve">PROJ </t>
  </si>
  <si>
    <t>projet</t>
  </si>
  <si>
    <t>appui budgétaire général</t>
  </si>
  <si>
    <t>ABS</t>
  </si>
  <si>
    <t>POOL</t>
  </si>
  <si>
    <t>DEL</t>
  </si>
  <si>
    <t>MIX</t>
  </si>
  <si>
    <t>délégation à autre</t>
  </si>
  <si>
    <t>pool fund</t>
  </si>
  <si>
    <t>appui budgétaire sectoriel</t>
  </si>
  <si>
    <t>mix de modes d'interventions</t>
  </si>
  <si>
    <t>ABG</t>
  </si>
  <si>
    <t>% 3 principaux secteurs</t>
  </si>
  <si>
    <t>3 principaux secteurs</t>
  </si>
  <si>
    <t>INF, ABG, GOUV</t>
  </si>
  <si>
    <t>nombre secteurs importance max. 3</t>
  </si>
  <si>
    <t>nombre de secteurs (présence)</t>
  </si>
  <si>
    <t>ABG, ENV, CIV</t>
  </si>
  <si>
    <t>IND, NRJ, LOC</t>
  </si>
  <si>
    <t>LOC, FIN, NRJ</t>
  </si>
  <si>
    <t>IND, FIN, GENR</t>
  </si>
  <si>
    <t>SANT, EDU, EAU RUR</t>
  </si>
  <si>
    <t>non déclaré</t>
  </si>
  <si>
    <t>SOC, ABG, CIV</t>
  </si>
  <si>
    <t>SANT, EAU VIL, FIN</t>
  </si>
  <si>
    <t>COMM. EUR.</t>
  </si>
  <si>
    <t>INF, ABG, EAU VIL</t>
  </si>
  <si>
    <t>% des 3 principaux secteurs / total du donneur</t>
  </si>
  <si>
    <t>nomenclature des 3 principaux secteurs</t>
  </si>
  <si>
    <t>nombre secteurs d'importance max. 3</t>
  </si>
  <si>
    <t>IND, FIN, AGRI</t>
  </si>
  <si>
    <t>AGRI</t>
  </si>
  <si>
    <t>EDU, EAU RUR, SANT</t>
  </si>
  <si>
    <t>ABG, CIV, LOC</t>
  </si>
  <si>
    <t>SANT, FIN, EAU RUR</t>
  </si>
  <si>
    <t>MOYENNE</t>
  </si>
  <si>
    <t>FIN, NRJ, LOC</t>
  </si>
  <si>
    <t>nombre secteurs intervention</t>
  </si>
  <si>
    <t>taux moyen de concentration des trois principaux secteurs d'intervention</t>
  </si>
  <si>
    <t>EAU RUR, FIN,SANT</t>
  </si>
  <si>
    <t>LX</t>
  </si>
  <si>
    <t>ES</t>
  </si>
  <si>
    <t>1) choisissez "appui budgétaire général" pour les secteurs concernés par le suivi de votre appui budgétaire général, mais ne pas indiquer de montant dans la colonne du secteur concerné. Indiquer le montant de l'appui budgétaire général seulement dans la colone appui budgétaire général. exemple, vous avez un appui budgétaire général de 10M€, dont un des secteurs de suivi est la santé. Vous incrivez "10000" dans la colonne "ABG", et vous inscrivez "0" et "ABG" dans la colonne "santé".</t>
  </si>
  <si>
    <t>2) choisissez "mix" en cas d'intervention combinée dans un secteur (par exemple une partie en approche projet et une partie en pool fund). Dans ce cas, vous pouvez préciser en bas de page la nature de cette combinaison (exemple : mix = proj + pool)</t>
  </si>
  <si>
    <t>3) choisissez "DEL" en cas de mandat donné à un autre donneur pour gérer les fonds</t>
  </si>
  <si>
    <t>secteurs "chéris" en 2009</t>
  </si>
  <si>
    <t>nbre EM</t>
  </si>
  <si>
    <t>k€</t>
  </si>
  <si>
    <t>total</t>
  </si>
  <si>
    <t>secteurs "de concentration" en 2009</t>
  </si>
  <si>
    <t>autres</t>
  </si>
  <si>
    <t>5.  PARTICIPATION AUX GROUPES THEMATIQUES</t>
  </si>
  <si>
    <t>Coordination des partenaires du secteur de l'education au Senegal</t>
  </si>
  <si>
    <t>Groupe Secteur Prive</t>
  </si>
  <si>
    <t>Sous Groupe PME</t>
  </si>
  <si>
    <t>Groupe Environnement</t>
  </si>
  <si>
    <t>Decentralisation</t>
  </si>
  <si>
    <t>Casamance</t>
  </si>
  <si>
    <t>Microfinance</t>
  </si>
  <si>
    <t>Finance Publiques, Appui Budgetaire</t>
  </si>
  <si>
    <t>Agenda de Paris</t>
  </si>
  <si>
    <t>Hydraulique et assainissement en milieu rural</t>
  </si>
  <si>
    <t>Hydraulique et assainissement en milieu urbain</t>
  </si>
  <si>
    <t>Sante</t>
  </si>
  <si>
    <t>Peche</t>
  </si>
  <si>
    <t>Developpement Rural et Securite Alimentaire</t>
  </si>
  <si>
    <t>Justice</t>
  </si>
  <si>
    <t>Observations</t>
  </si>
  <si>
    <t>2a</t>
  </si>
  <si>
    <t>9a</t>
  </si>
  <si>
    <t>9b</t>
  </si>
  <si>
    <t>PAR : participant</t>
  </si>
  <si>
    <t>pour raisons du changement du chef du bureau, je ne suis pas encore sur tous les listes de distribution pourlesgroupes respectives</t>
  </si>
  <si>
    <t>CdF : chef de file</t>
  </si>
  <si>
    <t>PAR* : participant</t>
  </si>
  <si>
    <t>PAR**: participant</t>
  </si>
  <si>
    <t>* : ss-secteur ETFP      ** : co-leader</t>
  </si>
  <si>
    <t>France (SCAC)</t>
  </si>
  <si>
    <t>GRAND DUCHE
DU LUXEMBOURG</t>
  </si>
  <si>
    <t>COMMISSION EUROPEENNE</t>
  </si>
  <si>
    <t>secteurs "orphelins" en 2009</t>
  </si>
  <si>
    <t>genre</t>
  </si>
  <si>
    <t>environnement</t>
  </si>
  <si>
    <t>Infrastructures</t>
  </si>
  <si>
    <t>processus de paix</t>
  </si>
  <si>
    <t>secteurs "chéris" en 2010</t>
  </si>
  <si>
    <t>secteurs "de concentration" en 2010</t>
  </si>
  <si>
    <t>secteurs "orphelins" en 2010</t>
  </si>
  <si>
    <t>santé</t>
  </si>
  <si>
    <t>Education</t>
  </si>
  <si>
    <t>protection sociale</t>
  </si>
  <si>
    <t>infrastructures</t>
  </si>
  <si>
    <t>Chef de file du groupe Microfinance et du groupe Hydraulique et assainissement en milieu urbain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</si>
</sst>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5" x14ac:knownFonts="1">
    <font>
      <sz val="10"/>
      <name val="Arial"/>
    </font>
    <font>
      <sz val="10"/>
      <name val="Arial"/>
    </font>
    <font>
      <sz val="8"/>
      <name val="Arial"/>
    </font>
    <font>
      <b/>
      <sz val="12"/>
      <name val="Arial"/>
      <family val="2"/>
    </font>
    <font>
      <b/>
      <sz val="10"/>
      <name val="Arial"/>
      <family val="2"/>
    </font>
    <font>
      <b/>
      <sz val="10"/>
      <color indexed="12"/>
      <name val="Arial"/>
    </font>
    <font>
      <b/>
      <sz val="10"/>
      <color indexed="10"/>
      <name val="Arial"/>
      <family val="2"/>
    </font>
    <font>
      <b/>
      <sz val="8"/>
      <color indexed="10"/>
      <name val="Arial"/>
    </font>
    <font>
      <b/>
      <sz val="8"/>
      <color indexed="81"/>
      <name val="Tahoma"/>
    </font>
    <font>
      <sz val="8"/>
      <color indexed="81"/>
      <name val="Tahoma"/>
    </font>
    <font>
      <sz val="10"/>
      <color indexed="10"/>
      <name val="Arial"/>
      <family val="2"/>
    </font>
    <font>
      <sz val="10"/>
      <name val="Arial"/>
      <family val="2"/>
    </font>
    <font>
      <b/>
      <sz val="10"/>
      <color indexed="53"/>
      <name val="Arial"/>
      <family val="2"/>
    </font>
    <font>
      <b/>
      <sz val="8"/>
      <color indexed="53"/>
      <name val="Arial"/>
      <family val="2"/>
    </font>
    <font>
      <b/>
      <sz val="10"/>
      <color indexed="14"/>
      <name val="Arial"/>
      <family val="2"/>
    </font>
    <font>
      <b/>
      <sz val="8"/>
      <color indexed="14"/>
      <name val="Arial"/>
      <family val="2"/>
    </font>
    <font>
      <sz val="10"/>
      <color indexed="14"/>
      <name val="Arial"/>
      <family val="2"/>
    </font>
    <font>
      <sz val="10"/>
      <color indexed="8"/>
      <name val="Arial"/>
      <family val="2"/>
    </font>
    <font>
      <sz val="8"/>
      <color indexed="8"/>
      <name val="Arial"/>
      <family val="2"/>
    </font>
    <font>
      <b/>
      <sz val="8"/>
      <color indexed="10"/>
      <name val="Arial"/>
      <family val="2"/>
    </font>
    <font>
      <sz val="10"/>
      <color indexed="12"/>
      <name val="Arial"/>
      <family val="2"/>
    </font>
    <font>
      <sz val="10"/>
      <color indexed="53"/>
      <name val="Arial"/>
      <family val="2"/>
    </font>
    <font>
      <sz val="10"/>
      <color indexed="53"/>
      <name val="Arial"/>
    </font>
    <font>
      <sz val="8"/>
      <color indexed="53"/>
      <name val="Arial"/>
    </font>
    <font>
      <b/>
      <sz val="10"/>
      <color indexed="8"/>
      <name val="Arial"/>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s>
  <borders count="62">
    <border>
      <left/>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style="thin">
        <color auto="1"/>
      </left>
      <right style="thin">
        <color auto="1"/>
      </right>
      <top/>
      <bottom style="medium">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diagonal/>
    </border>
    <border>
      <left/>
      <right style="medium">
        <color auto="1"/>
      </right>
      <top/>
      <bottom/>
      <diagonal/>
    </border>
    <border>
      <left style="double">
        <color auto="1"/>
      </left>
      <right/>
      <top/>
      <bottom style="thin">
        <color auto="1"/>
      </bottom>
      <diagonal/>
    </border>
    <border>
      <left/>
      <right style="double">
        <color auto="1"/>
      </right>
      <top/>
      <bottom style="thin">
        <color auto="1"/>
      </bottom>
      <diagonal/>
    </border>
    <border>
      <left style="medium">
        <color auto="1"/>
      </left>
      <right style="medium">
        <color auto="1"/>
      </right>
      <top/>
      <bottom/>
      <diagonal/>
    </border>
    <border>
      <left/>
      <right/>
      <top style="medium">
        <color auto="1"/>
      </top>
      <bottom style="medium">
        <color auto="1"/>
      </bottom>
      <diagonal/>
    </border>
    <border>
      <left/>
      <right style="medium">
        <color auto="1"/>
      </right>
      <top style="medium">
        <color auto="1"/>
      </top>
      <bottom style="medium">
        <color auto="1"/>
      </bottom>
      <diagonal/>
    </border>
    <border diagonalUp="1">
      <left style="medium">
        <color auto="1"/>
      </left>
      <right/>
      <top style="medium">
        <color auto="1"/>
      </top>
      <bottom style="medium">
        <color auto="1"/>
      </bottom>
      <diagonal style="thin">
        <color auto="1"/>
      </diagonal>
    </border>
    <border diagonalUp="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medium">
        <color auto="1"/>
      </left>
      <right/>
      <top/>
      <bottom style="thin">
        <color auto="1"/>
      </bottom>
      <diagonal/>
    </border>
    <border>
      <left style="medium">
        <color auto="1"/>
      </left>
      <right style="thin">
        <color auto="1"/>
      </right>
      <top/>
      <bottom/>
      <diagonal/>
    </border>
    <border>
      <left style="medium">
        <color auto="1"/>
      </left>
      <right/>
      <top/>
      <bottom/>
      <diagonal/>
    </border>
  </borders>
  <cellStyleXfs count="1">
    <xf numFmtId="0" fontId="0" fillId="0" borderId="0"/>
  </cellStyleXfs>
  <cellXfs count="406">
    <xf numFmtId="0" fontId="0" fillId="0" borderId="0" xfId="0"/>
    <xf numFmtId="0" fontId="3" fillId="0" borderId="0" xfId="0" applyFont="1" applyFill="1" applyAlignment="1">
      <alignment vertical="center"/>
    </xf>
    <xf numFmtId="0" fontId="3" fillId="0" borderId="0" xfId="0" applyFont="1" applyFill="1" applyAlignment="1">
      <alignment wrapText="1"/>
    </xf>
    <xf numFmtId="0" fontId="0" fillId="0" borderId="0" xfId="0" applyFill="1"/>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right" textRotation="90"/>
    </xf>
    <xf numFmtId="0" fontId="1" fillId="0" borderId="5" xfId="0" applyFont="1" applyFill="1" applyBorder="1" applyAlignment="1">
      <alignment horizontal="right" textRotation="90"/>
    </xf>
    <xf numFmtId="0" fontId="1" fillId="0" borderId="6" xfId="0" applyFont="1" applyFill="1" applyBorder="1" applyAlignment="1">
      <alignment horizontal="right" textRotation="90"/>
    </xf>
    <xf numFmtId="0" fontId="4" fillId="0" borderId="7" xfId="0" applyFont="1" applyFill="1" applyBorder="1" applyAlignment="1">
      <alignment horizontal="left" vertical="center" wrapText="1"/>
    </xf>
    <xf numFmtId="9" fontId="2" fillId="0" borderId="8" xfId="0" applyNumberFormat="1" applyFont="1" applyFill="1" applyBorder="1" applyAlignment="1">
      <alignment horizontal="center" vertical="center" wrapText="1"/>
    </xf>
    <xf numFmtId="164" fontId="0" fillId="0" borderId="0" xfId="0" applyNumberFormat="1" applyFill="1" applyAlignment="1">
      <alignment horizontal="center" vertical="center"/>
    </xf>
    <xf numFmtId="0" fontId="4" fillId="0" borderId="9" xfId="0" applyFont="1" applyFill="1" applyBorder="1" applyAlignment="1">
      <alignment horizontal="left"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9" fontId="2" fillId="0" borderId="11" xfId="0" applyNumberFormat="1" applyFont="1" applyFill="1" applyBorder="1" applyAlignment="1">
      <alignment horizontal="center" vertical="center" wrapText="1"/>
    </xf>
    <xf numFmtId="0" fontId="0" fillId="0" borderId="12" xfId="0" applyFill="1" applyBorder="1" applyAlignment="1">
      <alignment horizontal="center" vertical="center" wrapText="1"/>
    </xf>
    <xf numFmtId="9" fontId="7" fillId="0" borderId="1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18" xfId="0" applyFont="1" applyFill="1" applyBorder="1" applyAlignment="1">
      <alignment horizontal="left" vertical="center" wrapText="1"/>
    </xf>
    <xf numFmtId="9" fontId="2" fillId="0" borderId="19" xfId="0" applyNumberFormat="1" applyFont="1" applyFill="1" applyBorder="1" applyAlignment="1">
      <alignment horizontal="center" vertical="center" wrapText="1"/>
    </xf>
    <xf numFmtId="0" fontId="4" fillId="0" borderId="0" xfId="0" applyFont="1" applyFill="1"/>
    <xf numFmtId="0" fontId="4" fillId="0" borderId="0" xfId="0" quotePrefix="1" applyFont="1" applyFill="1"/>
    <xf numFmtId="0" fontId="4" fillId="0" borderId="0" xfId="0" quotePrefix="1" applyFont="1" applyFill="1" applyAlignment="1">
      <alignment horizontal="right"/>
    </xf>
    <xf numFmtId="15" fontId="4" fillId="0" borderId="0" xfId="0" applyNumberFormat="1" applyFont="1" applyFill="1" applyBorder="1" applyAlignment="1">
      <alignment horizontal="left" vertical="center" wrapText="1"/>
    </xf>
    <xf numFmtId="0" fontId="0" fillId="0" borderId="0" xfId="0" applyFill="1" applyAlignment="1">
      <alignment horizontal="right"/>
    </xf>
    <xf numFmtId="0" fontId="4" fillId="0" borderId="0" xfId="0" applyFont="1" applyFill="1" applyBorder="1" applyAlignment="1">
      <alignment horizontal="left" vertical="center" wrapText="1"/>
    </xf>
    <xf numFmtId="0" fontId="0" fillId="0" borderId="0" xfId="0" applyFill="1" applyBorder="1"/>
    <xf numFmtId="0" fontId="3" fillId="2" borderId="0" xfId="0" applyFont="1" applyFill="1" applyAlignment="1">
      <alignment wrapText="1"/>
    </xf>
    <xf numFmtId="3" fontId="0" fillId="0" borderId="10" xfId="0" applyNumberFormat="1" applyFill="1" applyBorder="1" applyAlignment="1">
      <alignment horizontal="center" vertical="center" wrapText="1"/>
    </xf>
    <xf numFmtId="3" fontId="0" fillId="0" borderId="14" xfId="0" applyNumberFormat="1" applyFill="1" applyBorder="1" applyAlignment="1">
      <alignment horizontal="center" vertical="center" wrapText="1"/>
    </xf>
    <xf numFmtId="3" fontId="0" fillId="0" borderId="2" xfId="0" applyNumberFormat="1" applyFill="1" applyBorder="1" applyAlignment="1">
      <alignment horizontal="right" vertical="center" wrapText="1"/>
    </xf>
    <xf numFmtId="0" fontId="10" fillId="0" borderId="11" xfId="0" applyFont="1" applyFill="1" applyBorder="1" applyAlignment="1">
      <alignment horizontal="center" vertical="center" wrapText="1"/>
    </xf>
    <xf numFmtId="0" fontId="0" fillId="2" borderId="0" xfId="0" applyFill="1"/>
    <xf numFmtId="3" fontId="0" fillId="0" borderId="20" xfId="0" applyNumberFormat="1" applyFill="1" applyBorder="1" applyAlignment="1">
      <alignment horizontal="right" vertical="center" wrapText="1"/>
    </xf>
    <xf numFmtId="3" fontId="0" fillId="0" borderId="21" xfId="0" applyNumberFormat="1" applyFill="1" applyBorder="1" applyAlignment="1">
      <alignment horizontal="center" vertical="center" wrapText="1"/>
    </xf>
    <xf numFmtId="0" fontId="0" fillId="0" borderId="19" xfId="0" applyFill="1" applyBorder="1" applyAlignment="1">
      <alignment horizontal="center" vertical="center" wrapText="1"/>
    </xf>
    <xf numFmtId="0" fontId="0" fillId="0" borderId="22" xfId="0" applyFill="1" applyBorder="1" applyAlignment="1">
      <alignment horizontal="center" vertical="center" wrapText="1"/>
    </xf>
    <xf numFmtId="3" fontId="1" fillId="0" borderId="14" xfId="0" applyNumberFormat="1" applyFont="1" applyFill="1" applyBorder="1" applyAlignment="1">
      <alignment horizontal="center" vertical="center" wrapText="1"/>
    </xf>
    <xf numFmtId="9" fontId="2" fillId="0" borderId="16" xfId="0" applyNumberFormat="1" applyFont="1" applyFill="1" applyBorder="1" applyAlignment="1">
      <alignment horizontal="center" vertical="center" wrapText="1"/>
    </xf>
    <xf numFmtId="0" fontId="0" fillId="0" borderId="23" xfId="0" applyFill="1" applyBorder="1" applyAlignment="1">
      <alignment horizontal="center" vertical="center" wrapText="1"/>
    </xf>
    <xf numFmtId="0" fontId="6" fillId="0" borderId="23" xfId="0" applyFont="1" applyFill="1" applyBorder="1" applyAlignment="1">
      <alignment horizontal="center" vertical="center" wrapText="1"/>
    </xf>
    <xf numFmtId="3" fontId="1" fillId="0" borderId="24" xfId="0" applyNumberFormat="1" applyFont="1" applyFill="1" applyBorder="1" applyAlignment="1">
      <alignment horizontal="center" vertical="center" wrapText="1"/>
    </xf>
    <xf numFmtId="0" fontId="0" fillId="0" borderId="8" xfId="0" applyFill="1" applyBorder="1" applyAlignment="1">
      <alignment horizontal="center" vertical="center" wrapText="1"/>
    </xf>
    <xf numFmtId="0" fontId="1" fillId="0" borderId="25" xfId="0" applyFont="1" applyFill="1" applyBorder="1" applyAlignment="1">
      <alignment horizontal="center" vertical="center" wrapText="1"/>
    </xf>
    <xf numFmtId="3" fontId="5" fillId="0" borderId="10"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0" fillId="0" borderId="21" xfId="0" applyFill="1" applyBorder="1" applyAlignment="1">
      <alignment horizontal="center" vertical="center" wrapText="1"/>
    </xf>
    <xf numFmtId="0" fontId="0" fillId="0" borderId="19" xfId="0" applyFill="1" applyBorder="1" applyAlignment="1">
      <alignment wrapText="1"/>
    </xf>
    <xf numFmtId="0" fontId="0" fillId="0" borderId="22" xfId="0" applyFill="1" applyBorder="1" applyAlignment="1">
      <alignment wrapText="1"/>
    </xf>
    <xf numFmtId="0" fontId="1" fillId="0" borderId="24" xfId="0" applyFont="1" applyFill="1" applyBorder="1" applyAlignment="1">
      <alignment horizontal="center" vertical="center" wrapText="1"/>
    </xf>
    <xf numFmtId="0" fontId="14" fillId="0" borderId="16" xfId="0" applyFont="1" applyFill="1" applyBorder="1" applyAlignment="1">
      <alignment horizontal="center" vertical="center" wrapText="1"/>
    </xf>
    <xf numFmtId="9" fontId="15" fillId="0" borderId="16" xfId="0" applyNumberFormat="1" applyFont="1" applyFill="1" applyBorder="1" applyAlignment="1">
      <alignment horizontal="center" vertical="center" wrapText="1"/>
    </xf>
    <xf numFmtId="0" fontId="14" fillId="0" borderId="17" xfId="0" applyFont="1" applyFill="1" applyBorder="1" applyAlignment="1">
      <alignment horizontal="center" vertical="center" wrapText="1"/>
    </xf>
    <xf numFmtId="3" fontId="14" fillId="0" borderId="10" xfId="0" applyNumberFormat="1" applyFont="1" applyFill="1" applyBorder="1" applyAlignment="1">
      <alignment horizontal="center" vertical="center" wrapText="1"/>
    </xf>
    <xf numFmtId="0" fontId="16" fillId="0" borderId="11" xfId="0" applyFont="1" applyFill="1" applyBorder="1" applyAlignment="1">
      <alignment horizontal="center" vertical="center" wrapText="1"/>
    </xf>
    <xf numFmtId="9" fontId="15" fillId="0" borderId="11" xfId="0" applyNumberFormat="1"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9" fontId="18" fillId="0" borderId="11" xfId="0" applyNumberFormat="1" applyFont="1" applyFill="1" applyBorder="1" applyAlignment="1">
      <alignment horizontal="center" vertical="center" wrapText="1"/>
    </xf>
    <xf numFmtId="0" fontId="17" fillId="0" borderId="23" xfId="0" applyFont="1" applyFill="1" applyBorder="1" applyAlignment="1">
      <alignment horizontal="center" vertical="center" wrapText="1"/>
    </xf>
    <xf numFmtId="3" fontId="12" fillId="0" borderId="10" xfId="0" applyNumberFormat="1" applyFont="1" applyFill="1" applyBorder="1" applyAlignment="1">
      <alignment horizontal="center" vertical="center" wrapText="1"/>
    </xf>
    <xf numFmtId="0" fontId="12" fillId="0" borderId="11" xfId="0" applyFont="1" applyFill="1" applyBorder="1" applyAlignment="1">
      <alignment horizontal="center" vertical="center" wrapText="1"/>
    </xf>
    <xf numFmtId="9" fontId="13" fillId="0" borderId="11" xfId="0" applyNumberFormat="1" applyFont="1" applyFill="1" applyBorder="1" applyAlignment="1">
      <alignment horizontal="center" vertical="center" wrapText="1"/>
    </xf>
    <xf numFmtId="0" fontId="12" fillId="0" borderId="23" xfId="0" applyFont="1" applyFill="1" applyBorder="1" applyAlignment="1">
      <alignment horizontal="center" vertical="center" wrapText="1"/>
    </xf>
    <xf numFmtId="3" fontId="17" fillId="0" borderId="10" xfId="0" applyNumberFormat="1"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2" fillId="0" borderId="10" xfId="0" applyFont="1" applyFill="1" applyBorder="1" applyAlignment="1">
      <alignment horizontal="center" vertical="center" wrapText="1"/>
    </xf>
    <xf numFmtId="3" fontId="17" fillId="0" borderId="14" xfId="0" applyNumberFormat="1" applyFont="1" applyFill="1" applyBorder="1" applyAlignment="1">
      <alignment horizontal="center" vertical="center" wrapText="1"/>
    </xf>
    <xf numFmtId="1" fontId="0" fillId="0" borderId="0" xfId="0" applyNumberFormat="1" applyFill="1"/>
    <xf numFmtId="0" fontId="0" fillId="0" borderId="2" xfId="0" applyFill="1" applyBorder="1" applyAlignment="1">
      <alignment horizontal="center" vertical="justify"/>
    </xf>
    <xf numFmtId="0" fontId="17" fillId="0" borderId="16" xfId="0"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0" fontId="14" fillId="0" borderId="14" xfId="0" applyFont="1" applyFill="1" applyBorder="1" applyAlignment="1">
      <alignment horizontal="center" vertical="center" wrapText="1"/>
    </xf>
    <xf numFmtId="3" fontId="24" fillId="0" borderId="10" xfId="0" applyNumberFormat="1" applyFont="1" applyFill="1" applyBorder="1" applyAlignment="1">
      <alignment horizontal="center" vertical="center" wrapText="1"/>
    </xf>
    <xf numFmtId="0" fontId="1" fillId="3" borderId="4" xfId="0" applyFont="1" applyFill="1" applyBorder="1" applyAlignment="1">
      <alignment horizontal="right" textRotation="90"/>
    </xf>
    <xf numFmtId="0" fontId="1" fillId="3" borderId="5" xfId="0" applyFont="1" applyFill="1" applyBorder="1" applyAlignment="1">
      <alignment horizontal="right" textRotation="90"/>
    </xf>
    <xf numFmtId="0" fontId="1" fillId="3" borderId="6" xfId="0" applyFont="1" applyFill="1" applyBorder="1" applyAlignment="1">
      <alignment horizontal="right" textRotation="90"/>
    </xf>
    <xf numFmtId="3" fontId="1" fillId="3" borderId="28" xfId="0" applyNumberFormat="1" applyFont="1" applyFill="1" applyBorder="1" applyAlignment="1">
      <alignment horizontal="center" vertical="center" wrapText="1"/>
    </xf>
    <xf numFmtId="0" fontId="1" fillId="3" borderId="16" xfId="0" applyFont="1" applyFill="1" applyBorder="1" applyAlignment="1">
      <alignment horizontal="center" vertical="center" wrapText="1"/>
    </xf>
    <xf numFmtId="9" fontId="2" fillId="3" borderId="16" xfId="0" applyNumberFormat="1" applyFont="1" applyFill="1" applyBorder="1" applyAlignment="1">
      <alignment horizontal="center" vertical="center" wrapText="1"/>
    </xf>
    <xf numFmtId="0" fontId="11" fillId="3" borderId="17" xfId="0" applyFont="1" applyFill="1" applyBorder="1" applyAlignment="1">
      <alignment horizontal="center" vertical="center" wrapText="1"/>
    </xf>
    <xf numFmtId="3" fontId="0" fillId="3" borderId="29" xfId="0" applyNumberFormat="1" applyFill="1" applyBorder="1" applyAlignment="1">
      <alignment horizontal="center" vertical="center" wrapText="1"/>
    </xf>
    <xf numFmtId="0" fontId="0" fillId="3" borderId="11" xfId="0" applyFill="1" applyBorder="1" applyAlignment="1">
      <alignment horizontal="center" vertical="center" wrapText="1"/>
    </xf>
    <xf numFmtId="9" fontId="2" fillId="3" borderId="11" xfId="0" applyNumberFormat="1" applyFont="1" applyFill="1" applyBorder="1" applyAlignment="1">
      <alignment horizontal="center" vertical="center" wrapText="1"/>
    </xf>
    <xf numFmtId="0" fontId="0" fillId="3" borderId="23" xfId="0" applyFill="1" applyBorder="1" applyAlignment="1">
      <alignment horizontal="center" vertical="center" wrapText="1"/>
    </xf>
    <xf numFmtId="0" fontId="6" fillId="3" borderId="23" xfId="0" applyFont="1" applyFill="1" applyBorder="1" applyAlignment="1">
      <alignment horizontal="center" vertical="center" wrapText="1"/>
    </xf>
    <xf numFmtId="0" fontId="10" fillId="3" borderId="11" xfId="0" applyFont="1" applyFill="1" applyBorder="1" applyAlignment="1">
      <alignment horizontal="center" vertical="center" wrapText="1"/>
    </xf>
    <xf numFmtId="9" fontId="7" fillId="3" borderId="11" xfId="0" applyNumberFormat="1" applyFont="1" applyFill="1" applyBorder="1" applyAlignment="1">
      <alignment horizontal="center" vertical="center" wrapText="1"/>
    </xf>
    <xf numFmtId="3" fontId="6" fillId="3" borderId="30" xfId="0" applyNumberFormat="1" applyFont="1" applyFill="1" applyBorder="1" applyAlignment="1">
      <alignment horizontal="center" vertical="center" wrapText="1"/>
    </xf>
    <xf numFmtId="0" fontId="6" fillId="3" borderId="8" xfId="0" applyFont="1" applyFill="1" applyBorder="1" applyAlignment="1">
      <alignment horizontal="center" vertical="center" wrapText="1"/>
    </xf>
    <xf numFmtId="9" fontId="19" fillId="3" borderId="8" xfId="0" applyNumberFormat="1" applyFont="1" applyFill="1" applyBorder="1" applyAlignment="1">
      <alignment horizontal="center" vertical="center" wrapText="1"/>
    </xf>
    <xf numFmtId="0" fontId="6" fillId="3" borderId="25" xfId="0" applyFont="1" applyFill="1" applyBorder="1" applyAlignment="1">
      <alignment horizontal="center" vertical="center" wrapText="1"/>
    </xf>
    <xf numFmtId="3" fontId="0" fillId="3" borderId="21" xfId="0" applyNumberFormat="1" applyFill="1" applyBorder="1" applyAlignment="1">
      <alignment horizontal="center" vertical="center" wrapText="1"/>
    </xf>
    <xf numFmtId="0" fontId="0" fillId="3" borderId="19" xfId="0" applyFill="1" applyBorder="1" applyAlignment="1">
      <alignment horizontal="center" vertical="center" wrapText="1"/>
    </xf>
    <xf numFmtId="9" fontId="2" fillId="3" borderId="19" xfId="0" applyNumberFormat="1" applyFont="1" applyFill="1" applyBorder="1" applyAlignment="1">
      <alignment horizontal="center" vertical="center" wrapText="1"/>
    </xf>
    <xf numFmtId="0" fontId="0" fillId="3" borderId="22" xfId="0" applyFill="1" applyBorder="1" applyAlignment="1">
      <alignment horizontal="center" vertical="center" wrapText="1"/>
    </xf>
    <xf numFmtId="3" fontId="0" fillId="3" borderId="14" xfId="0" applyNumberFormat="1" applyFill="1" applyBorder="1" applyAlignment="1">
      <alignment horizontal="center" vertical="center" wrapText="1"/>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3" fontId="0" fillId="3" borderId="10" xfId="0" applyNumberFormat="1" applyFill="1" applyBorder="1" applyAlignment="1">
      <alignment horizontal="center" vertical="center" wrapText="1"/>
    </xf>
    <xf numFmtId="3" fontId="6" fillId="3" borderId="10" xfId="0" applyNumberFormat="1" applyFont="1" applyFill="1" applyBorder="1" applyAlignment="1">
      <alignment horizontal="center" vertical="center" wrapText="1"/>
    </xf>
    <xf numFmtId="3" fontId="20" fillId="3" borderId="10" xfId="0" applyNumberFormat="1" applyFont="1" applyFill="1" applyBorder="1" applyAlignment="1">
      <alignment horizontal="center" vertical="center" wrapText="1"/>
    </xf>
    <xf numFmtId="3" fontId="1" fillId="3" borderId="24" xfId="0" applyNumberFormat="1" applyFont="1" applyFill="1" applyBorder="1" applyAlignment="1">
      <alignment horizontal="center" vertical="center" wrapText="1"/>
    </xf>
    <xf numFmtId="0" fontId="0" fillId="3" borderId="8" xfId="0" applyFill="1" applyBorder="1" applyAlignment="1">
      <alignment horizontal="center" vertical="center" wrapText="1"/>
    </xf>
    <xf numFmtId="9" fontId="2" fillId="3" borderId="8" xfId="0" applyNumberFormat="1" applyFont="1" applyFill="1" applyBorder="1" applyAlignment="1">
      <alignment horizontal="center" vertical="center" wrapText="1"/>
    </xf>
    <xf numFmtId="0" fontId="1" fillId="3" borderId="25" xfId="0" applyFont="1" applyFill="1" applyBorder="1" applyAlignment="1">
      <alignment horizontal="center" vertical="center" wrapText="1"/>
    </xf>
    <xf numFmtId="3" fontId="6" fillId="3" borderId="21" xfId="0" applyNumberFormat="1" applyFont="1" applyFill="1" applyBorder="1" applyAlignment="1">
      <alignment horizontal="center" vertical="center" wrapText="1"/>
    </xf>
    <xf numFmtId="0" fontId="6" fillId="3" borderId="19" xfId="0" applyFont="1" applyFill="1" applyBorder="1" applyAlignment="1">
      <alignment horizontal="center" vertical="center" wrapText="1"/>
    </xf>
    <xf numFmtId="9" fontId="7" fillId="3" borderId="19" xfId="0" applyNumberFormat="1" applyFont="1" applyFill="1" applyBorder="1" applyAlignment="1">
      <alignment horizontal="center" vertical="center" wrapText="1"/>
    </xf>
    <xf numFmtId="0" fontId="6" fillId="3" borderId="22" xfId="0" applyFont="1" applyFill="1" applyBorder="1" applyAlignment="1">
      <alignment horizontal="center" vertical="center" wrapText="1"/>
    </xf>
    <xf numFmtId="3" fontId="6" fillId="3" borderId="14" xfId="0" applyNumberFormat="1" applyFont="1" applyFill="1" applyBorder="1" applyAlignment="1">
      <alignment horizontal="center" vertical="center" wrapText="1"/>
    </xf>
    <xf numFmtId="0" fontId="10" fillId="3" borderId="16" xfId="0" applyFont="1" applyFill="1" applyBorder="1" applyAlignment="1">
      <alignment horizontal="center" vertical="center" wrapText="1"/>
    </xf>
    <xf numFmtId="9" fontId="7" fillId="3" borderId="16" xfId="0" applyNumberFormat="1" applyFont="1" applyFill="1" applyBorder="1" applyAlignment="1">
      <alignment horizontal="center" vertical="center" wrapText="1"/>
    </xf>
    <xf numFmtId="0" fontId="6" fillId="3" borderId="17" xfId="0" applyFont="1" applyFill="1" applyBorder="1" applyAlignment="1">
      <alignment horizontal="center" vertical="center" wrapText="1"/>
    </xf>
    <xf numFmtId="0" fontId="1" fillId="4" borderId="4" xfId="0" applyFont="1" applyFill="1" applyBorder="1" applyAlignment="1">
      <alignment horizontal="right" textRotation="90"/>
    </xf>
    <xf numFmtId="0" fontId="1" fillId="4" borderId="5" xfId="0" applyFont="1" applyFill="1" applyBorder="1" applyAlignment="1">
      <alignment horizontal="right" textRotation="90"/>
    </xf>
    <xf numFmtId="0" fontId="1" fillId="4" borderId="6" xfId="0" applyFont="1" applyFill="1" applyBorder="1" applyAlignment="1">
      <alignment horizontal="right" textRotation="90"/>
    </xf>
    <xf numFmtId="0" fontId="0" fillId="4" borderId="14" xfId="0" applyFill="1" applyBorder="1" applyAlignment="1">
      <alignment horizontal="center" vertical="center" wrapText="1"/>
    </xf>
    <xf numFmtId="0" fontId="0" fillId="4" borderId="16" xfId="0"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6" fillId="4" borderId="17" xfId="0" applyFont="1"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9" fontId="2" fillId="4" borderId="11" xfId="0" applyNumberFormat="1" applyFont="1" applyFill="1" applyBorder="1" applyAlignment="1">
      <alignment horizontal="center" vertical="center" wrapText="1"/>
    </xf>
    <xf numFmtId="0" fontId="0" fillId="4" borderId="23" xfId="0"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9" fontId="13" fillId="4" borderId="11" xfId="0" applyNumberFormat="1" applyFont="1" applyFill="1" applyBorder="1" applyAlignment="1">
      <alignment horizontal="center" vertical="center" wrapText="1"/>
    </xf>
    <xf numFmtId="0" fontId="12" fillId="4" borderId="23"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11" xfId="0" applyFont="1" applyFill="1" applyBorder="1" applyAlignment="1">
      <alignment horizontal="center" vertical="center" wrapText="1"/>
    </xf>
    <xf numFmtId="9" fontId="7" fillId="4" borderId="11" xfId="0" applyNumberFormat="1" applyFont="1" applyFill="1" applyBorder="1" applyAlignment="1">
      <alignment horizontal="center" vertical="center" wrapText="1"/>
    </xf>
    <xf numFmtId="0" fontId="1" fillId="4" borderId="24" xfId="0" applyFont="1" applyFill="1" applyBorder="1" applyAlignment="1">
      <alignment horizontal="center" vertical="center" wrapText="1"/>
    </xf>
    <xf numFmtId="0" fontId="0" fillId="4" borderId="8" xfId="0" applyFill="1" applyBorder="1" applyAlignment="1">
      <alignment horizontal="center" vertical="center" wrapText="1"/>
    </xf>
    <xf numFmtId="9" fontId="2" fillId="4" borderId="8" xfId="0" applyNumberFormat="1" applyFont="1" applyFill="1" applyBorder="1" applyAlignment="1">
      <alignment horizontal="center" vertical="center" wrapText="1"/>
    </xf>
    <xf numFmtId="0" fontId="1" fillId="4" borderId="25" xfId="0" applyFont="1" applyFill="1" applyBorder="1" applyAlignment="1">
      <alignment horizontal="center" vertical="center" wrapText="1"/>
    </xf>
    <xf numFmtId="0" fontId="0" fillId="4" borderId="21" xfId="0" applyFill="1" applyBorder="1" applyAlignment="1">
      <alignment horizontal="center" vertical="center" wrapText="1"/>
    </xf>
    <xf numFmtId="0" fontId="0" fillId="4" borderId="19" xfId="0" applyFill="1" applyBorder="1" applyAlignment="1">
      <alignment horizontal="center" vertical="center" wrapText="1"/>
    </xf>
    <xf numFmtId="9" fontId="2" fillId="4" borderId="19" xfId="0" applyNumberFormat="1" applyFont="1" applyFill="1" applyBorder="1" applyAlignment="1">
      <alignment horizontal="center" vertical="center" wrapText="1"/>
    </xf>
    <xf numFmtId="0" fontId="0" fillId="4" borderId="22" xfId="0" applyFill="1" applyBorder="1" applyAlignment="1">
      <alignment horizontal="center" vertical="center" wrapText="1"/>
    </xf>
    <xf numFmtId="0" fontId="0" fillId="4" borderId="17" xfId="0" applyFill="1" applyBorder="1" applyAlignment="1">
      <alignment horizontal="center" vertical="center" wrapText="1"/>
    </xf>
    <xf numFmtId="0" fontId="5" fillId="4" borderId="10"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9" fontId="15" fillId="4" borderId="11" xfId="0" applyNumberFormat="1"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0" fillId="4" borderId="15" xfId="0" applyFill="1" applyBorder="1" applyAlignment="1">
      <alignment horizontal="center" vertical="center" wrapText="1"/>
    </xf>
    <xf numFmtId="0" fontId="0" fillId="4" borderId="12" xfId="0" applyFill="1" applyBorder="1" applyAlignment="1">
      <alignment horizontal="center" vertical="center" wrapText="1"/>
    </xf>
    <xf numFmtId="0" fontId="1" fillId="4" borderId="31" xfId="0" applyFont="1" applyFill="1" applyBorder="1" applyAlignment="1">
      <alignment horizontal="center" vertical="center" wrapText="1"/>
    </xf>
    <xf numFmtId="0" fontId="0" fillId="4" borderId="19" xfId="0" applyFill="1" applyBorder="1" applyAlignment="1">
      <alignment wrapText="1"/>
    </xf>
    <xf numFmtId="0" fontId="0" fillId="4" borderId="22" xfId="0" applyFill="1" applyBorder="1" applyAlignment="1">
      <alignment wrapText="1"/>
    </xf>
    <xf numFmtId="0" fontId="1" fillId="5" borderId="4" xfId="0" applyFont="1" applyFill="1" applyBorder="1" applyAlignment="1">
      <alignment horizontal="right" textRotation="90"/>
    </xf>
    <xf numFmtId="0" fontId="1" fillId="5" borderId="5" xfId="0" applyFont="1" applyFill="1" applyBorder="1" applyAlignment="1">
      <alignment horizontal="right" textRotation="90"/>
    </xf>
    <xf numFmtId="0" fontId="1" fillId="5" borderId="6" xfId="0" applyFont="1" applyFill="1" applyBorder="1" applyAlignment="1">
      <alignment horizontal="right" textRotation="90"/>
    </xf>
    <xf numFmtId="3" fontId="0" fillId="5" borderId="14" xfId="0" applyNumberFormat="1" applyFill="1" applyBorder="1" applyAlignment="1">
      <alignment horizontal="center" vertical="center" wrapText="1"/>
    </xf>
    <xf numFmtId="0" fontId="0" fillId="5" borderId="16" xfId="0" applyFill="1" applyBorder="1" applyAlignment="1">
      <alignment horizontal="center" vertical="center" wrapText="1"/>
    </xf>
    <xf numFmtId="9" fontId="2" fillId="5" borderId="16" xfId="0" applyNumberFormat="1" applyFont="1" applyFill="1" applyBorder="1" applyAlignment="1">
      <alignment horizontal="center" vertical="center" wrapText="1"/>
    </xf>
    <xf numFmtId="0" fontId="0" fillId="5" borderId="17" xfId="0" applyFill="1" applyBorder="1" applyAlignment="1">
      <alignment horizontal="center" vertical="center" wrapText="1"/>
    </xf>
    <xf numFmtId="3" fontId="0" fillId="5" borderId="10" xfId="0" applyNumberFormat="1" applyFill="1" applyBorder="1" applyAlignment="1">
      <alignment horizontal="center" vertical="center" wrapText="1"/>
    </xf>
    <xf numFmtId="0" fontId="0" fillId="5" borderId="11" xfId="0" applyFill="1" applyBorder="1" applyAlignment="1">
      <alignment horizontal="center" vertical="center" wrapText="1"/>
    </xf>
    <xf numFmtId="9" fontId="2" fillId="5" borderId="11" xfId="0" applyNumberFormat="1" applyFont="1" applyFill="1" applyBorder="1" applyAlignment="1">
      <alignment horizontal="center" vertical="center" wrapText="1"/>
    </xf>
    <xf numFmtId="0" fontId="0" fillId="5" borderId="23" xfId="0" applyFill="1" applyBorder="1" applyAlignment="1">
      <alignment horizontal="center" vertical="center" wrapText="1"/>
    </xf>
    <xf numFmtId="3" fontId="12" fillId="5" borderId="10" xfId="0" applyNumberFormat="1" applyFont="1" applyFill="1" applyBorder="1" applyAlignment="1">
      <alignment horizontal="center" vertical="center" wrapText="1"/>
    </xf>
    <xf numFmtId="0" fontId="12" fillId="5" borderId="11" xfId="0" applyFont="1" applyFill="1" applyBorder="1" applyAlignment="1">
      <alignment horizontal="center" vertical="center" wrapText="1"/>
    </xf>
    <xf numFmtId="9" fontId="13" fillId="5" borderId="11" xfId="0" applyNumberFormat="1" applyFont="1" applyFill="1" applyBorder="1" applyAlignment="1">
      <alignment horizontal="center" vertical="center" wrapText="1"/>
    </xf>
    <xf numFmtId="0" fontId="12" fillId="5" borderId="23" xfId="0" applyFont="1" applyFill="1" applyBorder="1" applyAlignment="1">
      <alignment horizontal="center" vertical="center" wrapText="1"/>
    </xf>
    <xf numFmtId="3" fontId="6" fillId="5" borderId="10" xfId="0" applyNumberFormat="1" applyFont="1" applyFill="1" applyBorder="1" applyAlignment="1">
      <alignment horizontal="center" vertical="center" wrapText="1"/>
    </xf>
    <xf numFmtId="0" fontId="6" fillId="5" borderId="11" xfId="0" applyFont="1" applyFill="1" applyBorder="1" applyAlignment="1">
      <alignment horizontal="center" vertical="center" wrapText="1"/>
    </xf>
    <xf numFmtId="9" fontId="7" fillId="5" borderId="11" xfId="0" applyNumberFormat="1" applyFont="1" applyFill="1" applyBorder="1" applyAlignment="1">
      <alignment horizontal="center" vertical="center" wrapText="1"/>
    </xf>
    <xf numFmtId="0" fontId="6" fillId="5" borderId="23" xfId="0" applyFont="1" applyFill="1" applyBorder="1" applyAlignment="1">
      <alignment horizontal="center" vertical="center" wrapText="1"/>
    </xf>
    <xf numFmtId="3" fontId="1" fillId="5" borderId="24" xfId="0" applyNumberFormat="1" applyFont="1" applyFill="1" applyBorder="1" applyAlignment="1">
      <alignment horizontal="center" vertical="center" wrapText="1"/>
    </xf>
    <xf numFmtId="0" fontId="0" fillId="5" borderId="8" xfId="0" applyFill="1" applyBorder="1" applyAlignment="1">
      <alignment horizontal="center" vertical="center" wrapText="1"/>
    </xf>
    <xf numFmtId="9" fontId="2" fillId="5" borderId="8"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3" fontId="0" fillId="5" borderId="21" xfId="0" applyNumberFormat="1" applyFill="1" applyBorder="1" applyAlignment="1">
      <alignment horizontal="center" vertical="center" wrapText="1"/>
    </xf>
    <xf numFmtId="0" fontId="0" fillId="5" borderId="19" xfId="0" applyFill="1" applyBorder="1" applyAlignment="1">
      <alignment horizontal="center" vertical="center" wrapText="1"/>
    </xf>
    <xf numFmtId="9" fontId="2" fillId="5" borderId="19" xfId="0" applyNumberFormat="1" applyFont="1" applyFill="1" applyBorder="1" applyAlignment="1">
      <alignment horizontal="center" vertical="center" wrapText="1"/>
    </xf>
    <xf numFmtId="0" fontId="0" fillId="5" borderId="22" xfId="0" applyFill="1" applyBorder="1" applyAlignment="1">
      <alignment horizontal="center" vertical="center" wrapText="1"/>
    </xf>
    <xf numFmtId="0" fontId="6" fillId="5" borderId="1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5" borderId="32" xfId="0" applyFill="1" applyBorder="1" applyAlignment="1">
      <alignment horizontal="center" vertical="center" wrapText="1"/>
    </xf>
    <xf numFmtId="3" fontId="14" fillId="5" borderId="14" xfId="0" applyNumberFormat="1" applyFont="1" applyFill="1" applyBorder="1" applyAlignment="1">
      <alignment horizontal="center" vertical="center" wrapText="1"/>
    </xf>
    <xf numFmtId="0" fontId="14" fillId="5" borderId="16" xfId="0" applyFont="1" applyFill="1" applyBorder="1" applyAlignment="1">
      <alignment horizontal="center" vertical="center" wrapText="1"/>
    </xf>
    <xf numFmtId="9" fontId="15" fillId="5" borderId="16" xfId="0" applyNumberFormat="1"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11" xfId="0" applyFont="1" applyFill="1" applyBorder="1" applyAlignment="1">
      <alignment horizontal="center" vertical="center" wrapText="1"/>
    </xf>
    <xf numFmtId="9" fontId="15" fillId="5" borderId="11" xfId="0" applyNumberFormat="1" applyFont="1" applyFill="1" applyBorder="1" applyAlignment="1">
      <alignment horizontal="center" vertical="center" wrapText="1"/>
    </xf>
    <xf numFmtId="3" fontId="6" fillId="5" borderId="21" xfId="0" applyNumberFormat="1" applyFont="1" applyFill="1" applyBorder="1" applyAlignment="1">
      <alignment horizontal="center" vertical="center" wrapText="1"/>
    </xf>
    <xf numFmtId="0" fontId="6" fillId="5" borderId="19" xfId="0" applyFont="1" applyFill="1" applyBorder="1" applyAlignment="1">
      <alignment horizontal="center" vertical="center" wrapText="1"/>
    </xf>
    <xf numFmtId="9" fontId="7" fillId="5" borderId="19" xfId="0" applyNumberFormat="1" applyFont="1" applyFill="1" applyBorder="1" applyAlignment="1">
      <alignment horizontal="center" vertical="center" wrapText="1"/>
    </xf>
    <xf numFmtId="0" fontId="6" fillId="5" borderId="22" xfId="0" applyFont="1" applyFill="1" applyBorder="1" applyAlignment="1">
      <alignment horizontal="center" vertical="center" wrapText="1"/>
    </xf>
    <xf numFmtId="0" fontId="1" fillId="6" borderId="4" xfId="0" applyFont="1" applyFill="1" applyBorder="1" applyAlignment="1">
      <alignment horizontal="right" textRotation="90"/>
    </xf>
    <xf numFmtId="0" fontId="1" fillId="6" borderId="5" xfId="0" applyFont="1" applyFill="1" applyBorder="1" applyAlignment="1">
      <alignment horizontal="right" textRotation="90"/>
    </xf>
    <xf numFmtId="0" fontId="1" fillId="6" borderId="6" xfId="0" applyFont="1" applyFill="1" applyBorder="1" applyAlignment="1">
      <alignment horizontal="right" textRotation="90"/>
    </xf>
    <xf numFmtId="3" fontId="0" fillId="6" borderId="29" xfId="0" applyNumberFormat="1" applyFill="1" applyBorder="1" applyAlignment="1">
      <alignment horizontal="center" vertical="center" wrapText="1"/>
    </xf>
    <xf numFmtId="0" fontId="0" fillId="6" borderId="11" xfId="0" applyFill="1" applyBorder="1" applyAlignment="1">
      <alignment horizontal="center" vertical="center" wrapText="1"/>
    </xf>
    <xf numFmtId="9" fontId="2" fillId="6" borderId="11" xfId="0" applyNumberFormat="1" applyFont="1" applyFill="1" applyBorder="1" applyAlignment="1">
      <alignment horizontal="center" vertical="center" wrapText="1"/>
    </xf>
    <xf numFmtId="0" fontId="0" fillId="6" borderId="23" xfId="0" applyFill="1" applyBorder="1" applyAlignment="1">
      <alignment horizontal="center" vertical="center" wrapText="1"/>
    </xf>
    <xf numFmtId="0" fontId="6" fillId="6" borderId="23" xfId="0" applyFont="1" applyFill="1" applyBorder="1" applyAlignment="1">
      <alignment horizontal="center" vertical="center" wrapText="1"/>
    </xf>
    <xf numFmtId="3" fontId="6" fillId="6" borderId="30" xfId="0" applyNumberFormat="1" applyFont="1" applyFill="1" applyBorder="1" applyAlignment="1">
      <alignment horizontal="center" vertical="center" wrapText="1"/>
    </xf>
    <xf numFmtId="0" fontId="6" fillId="6" borderId="8" xfId="0" applyFont="1" applyFill="1" applyBorder="1" applyAlignment="1">
      <alignment horizontal="center" vertical="center" wrapText="1"/>
    </xf>
    <xf numFmtId="9" fontId="19" fillId="6" borderId="8" xfId="0" applyNumberFormat="1" applyFont="1" applyFill="1" applyBorder="1" applyAlignment="1">
      <alignment horizontal="center" vertical="center" wrapText="1"/>
    </xf>
    <xf numFmtId="0" fontId="6" fillId="6" borderId="25" xfId="0" applyFont="1" applyFill="1" applyBorder="1" applyAlignment="1">
      <alignment horizontal="center" vertical="center" wrapText="1"/>
    </xf>
    <xf numFmtId="3" fontId="0" fillId="6" borderId="10" xfId="0" applyNumberFormat="1" applyFill="1" applyBorder="1" applyAlignment="1">
      <alignment horizontal="center" vertical="center" wrapText="1"/>
    </xf>
    <xf numFmtId="3" fontId="20" fillId="6" borderId="10" xfId="0" applyNumberFormat="1" applyFont="1" applyFill="1" applyBorder="1" applyAlignment="1">
      <alignment horizontal="center" vertical="center" wrapText="1"/>
    </xf>
    <xf numFmtId="3" fontId="1" fillId="6" borderId="24" xfId="0" applyNumberFormat="1" applyFont="1" applyFill="1" applyBorder="1" applyAlignment="1">
      <alignment horizontal="center" vertical="center" wrapText="1"/>
    </xf>
    <xf numFmtId="0" fontId="0" fillId="6" borderId="8" xfId="0" applyFill="1" applyBorder="1" applyAlignment="1">
      <alignment horizontal="center" vertical="center" wrapText="1"/>
    </xf>
    <xf numFmtId="9" fontId="2" fillId="6" borderId="8" xfId="0" applyNumberFormat="1" applyFont="1" applyFill="1" applyBorder="1" applyAlignment="1">
      <alignment horizontal="center" vertical="center" wrapText="1"/>
    </xf>
    <xf numFmtId="0" fontId="1" fillId="6" borderId="25" xfId="0" applyFont="1" applyFill="1" applyBorder="1" applyAlignment="1">
      <alignment horizontal="center" vertical="center" wrapText="1"/>
    </xf>
    <xf numFmtId="3" fontId="6" fillId="6" borderId="21" xfId="0" applyNumberFormat="1" applyFont="1" applyFill="1" applyBorder="1" applyAlignment="1">
      <alignment horizontal="center" vertical="center" wrapText="1"/>
    </xf>
    <xf numFmtId="0" fontId="6" fillId="6" borderId="19" xfId="0" applyFont="1" applyFill="1" applyBorder="1" applyAlignment="1">
      <alignment horizontal="center" vertical="center" wrapText="1"/>
    </xf>
    <xf numFmtId="9" fontId="7" fillId="6" borderId="19" xfId="0" applyNumberFormat="1" applyFont="1" applyFill="1" applyBorder="1" applyAlignment="1">
      <alignment horizontal="center" vertical="center" wrapText="1"/>
    </xf>
    <xf numFmtId="0" fontId="6" fillId="6" borderId="22" xfId="0" applyFont="1" applyFill="1" applyBorder="1" applyAlignment="1">
      <alignment horizontal="center" vertical="center" wrapText="1"/>
    </xf>
    <xf numFmtId="0" fontId="0" fillId="5" borderId="10" xfId="0" applyFill="1" applyBorder="1" applyAlignment="1">
      <alignment horizontal="center" vertical="center" wrapText="1"/>
    </xf>
    <xf numFmtId="0" fontId="6" fillId="5" borderId="10"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0" fillId="5" borderId="21" xfId="0" applyFill="1" applyBorder="1" applyAlignment="1">
      <alignment horizontal="center" vertical="center" wrapText="1"/>
    </xf>
    <xf numFmtId="0" fontId="5"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0" fillId="5" borderId="12" xfId="0" applyFill="1" applyBorder="1" applyAlignment="1">
      <alignment horizontal="center" vertical="center" wrapText="1"/>
    </xf>
    <xf numFmtId="0" fontId="1" fillId="5" borderId="31" xfId="0" applyFont="1" applyFill="1" applyBorder="1" applyAlignment="1">
      <alignment horizontal="center" vertical="center" wrapText="1"/>
    </xf>
    <xf numFmtId="0" fontId="0" fillId="5" borderId="19" xfId="0" applyFill="1" applyBorder="1" applyAlignment="1">
      <alignment wrapText="1"/>
    </xf>
    <xf numFmtId="0" fontId="0" fillId="5" borderId="22" xfId="0" applyFill="1" applyBorder="1" applyAlignment="1">
      <alignment wrapText="1"/>
    </xf>
    <xf numFmtId="3" fontId="0" fillId="4" borderId="10" xfId="0" applyNumberFormat="1" applyFill="1" applyBorder="1" applyAlignment="1">
      <alignment horizontal="center" vertical="center" wrapText="1"/>
    </xf>
    <xf numFmtId="3" fontId="12" fillId="4" borderId="10" xfId="0" applyNumberFormat="1" applyFont="1" applyFill="1" applyBorder="1" applyAlignment="1">
      <alignment horizontal="center" vertical="center" wrapText="1"/>
    </xf>
    <xf numFmtId="3" fontId="6" fillId="4" borderId="10" xfId="0" applyNumberFormat="1" applyFont="1" applyFill="1" applyBorder="1" applyAlignment="1">
      <alignment horizontal="center" vertical="center" wrapText="1"/>
    </xf>
    <xf numFmtId="3" fontId="1" fillId="4" borderId="24" xfId="0" applyNumberFormat="1" applyFont="1" applyFill="1" applyBorder="1" applyAlignment="1">
      <alignment horizontal="center" vertical="center" wrapText="1"/>
    </xf>
    <xf numFmtId="3" fontId="0" fillId="4" borderId="21" xfId="0" applyNumberFormat="1" applyFill="1" applyBorder="1" applyAlignment="1">
      <alignment horizontal="center" vertical="center" wrapText="1"/>
    </xf>
    <xf numFmtId="0" fontId="1" fillId="4" borderId="8" xfId="0" applyFont="1" applyFill="1" applyBorder="1" applyAlignment="1">
      <alignment horizontal="center" vertical="center" wrapText="1"/>
    </xf>
    <xf numFmtId="0" fontId="0" fillId="4" borderId="32" xfId="0" applyFill="1" applyBorder="1" applyAlignment="1">
      <alignment horizontal="center" vertical="center" wrapText="1"/>
    </xf>
    <xf numFmtId="3" fontId="6" fillId="4" borderId="21" xfId="0" applyNumberFormat="1" applyFont="1" applyFill="1" applyBorder="1" applyAlignment="1">
      <alignment horizontal="center" vertical="center" wrapText="1"/>
    </xf>
    <xf numFmtId="0" fontId="6" fillId="4" borderId="19" xfId="0" applyFont="1" applyFill="1" applyBorder="1" applyAlignment="1">
      <alignment horizontal="center" vertical="center" wrapText="1"/>
    </xf>
    <xf numFmtId="9" fontId="7" fillId="4" borderId="19" xfId="0" applyNumberFormat="1" applyFont="1" applyFill="1" applyBorder="1" applyAlignment="1">
      <alignment horizontal="center" vertical="center" wrapText="1"/>
    </xf>
    <xf numFmtId="0" fontId="6" fillId="4" borderId="22" xfId="0" applyFont="1" applyFill="1" applyBorder="1" applyAlignment="1">
      <alignment horizontal="center" vertical="center" wrapText="1"/>
    </xf>
    <xf numFmtId="0" fontId="0" fillId="2" borderId="5" xfId="0" applyFill="1" applyBorder="1"/>
    <xf numFmtId="0" fontId="0" fillId="0" borderId="33" xfId="0" applyFill="1" applyBorder="1"/>
    <xf numFmtId="0" fontId="0" fillId="0" borderId="34" xfId="0" applyFill="1" applyBorder="1"/>
    <xf numFmtId="0" fontId="0" fillId="0" borderId="18" xfId="0" applyFill="1" applyBorder="1" applyAlignment="1">
      <alignment horizontal="center" vertical="justify"/>
    </xf>
    <xf numFmtId="0" fontId="0" fillId="2" borderId="35" xfId="0" applyFill="1" applyBorder="1"/>
    <xf numFmtId="0" fontId="0" fillId="2" borderId="36" xfId="0" applyFill="1" applyBorder="1"/>
    <xf numFmtId="0" fontId="0" fillId="2" borderId="37" xfId="0" applyFill="1" applyBorder="1"/>
    <xf numFmtId="0" fontId="0" fillId="0" borderId="38" xfId="0" applyFill="1" applyBorder="1"/>
    <xf numFmtId="0" fontId="4" fillId="0" borderId="39"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0" fillId="0" borderId="11" xfId="0" applyFill="1" applyBorder="1"/>
    <xf numFmtId="9" fontId="0" fillId="0" borderId="11" xfId="0" applyNumberFormat="1" applyFill="1" applyBorder="1"/>
    <xf numFmtId="0" fontId="0" fillId="0" borderId="11" xfId="0" applyFill="1" applyBorder="1" applyAlignment="1">
      <alignment horizontal="left"/>
    </xf>
    <xf numFmtId="1" fontId="0" fillId="0" borderId="11" xfId="0" applyNumberFormat="1" applyFill="1" applyBorder="1"/>
    <xf numFmtId="165" fontId="0" fillId="0" borderId="11" xfId="0" applyNumberFormat="1" applyFill="1" applyBorder="1"/>
    <xf numFmtId="3" fontId="1" fillId="0" borderId="41" xfId="0" applyNumberFormat="1" applyFont="1" applyFill="1" applyBorder="1" applyAlignment="1">
      <alignment horizontal="center" vertical="center" wrapText="1"/>
    </xf>
    <xf numFmtId="0" fontId="0" fillId="0" borderId="34" xfId="0" applyFill="1" applyBorder="1" applyAlignment="1">
      <alignment horizontal="center" vertical="center" wrapText="1"/>
    </xf>
    <xf numFmtId="9" fontId="2" fillId="0" borderId="34" xfId="0" applyNumberFormat="1" applyFont="1" applyFill="1" applyBorder="1" applyAlignment="1">
      <alignment horizontal="center" vertical="center" wrapText="1"/>
    </xf>
    <xf numFmtId="0" fontId="0" fillId="0" borderId="42" xfId="0" applyFill="1" applyBorder="1" applyAlignment="1">
      <alignment horizontal="center" vertical="center" wrapText="1"/>
    </xf>
    <xf numFmtId="0" fontId="1" fillId="0" borderId="12" xfId="0" applyFont="1" applyFill="1" applyBorder="1" applyAlignment="1">
      <alignment horizontal="right" textRotation="90"/>
    </xf>
    <xf numFmtId="0" fontId="1" fillId="0" borderId="11" xfId="0" applyFont="1" applyFill="1" applyBorder="1" applyAlignment="1">
      <alignment horizontal="right" textRotation="90"/>
    </xf>
    <xf numFmtId="0" fontId="4" fillId="0" borderId="12" xfId="0" applyFont="1" applyFill="1" applyBorder="1" applyAlignment="1">
      <alignment horizontal="center" vertical="center" wrapText="1"/>
    </xf>
    <xf numFmtId="3" fontId="0" fillId="0" borderId="27" xfId="0" applyNumberFormat="1" applyFill="1" applyBorder="1" applyAlignment="1">
      <alignment horizontal="right" vertical="center" wrapText="1"/>
    </xf>
    <xf numFmtId="3" fontId="0" fillId="0" borderId="18" xfId="0" applyNumberFormat="1" applyFill="1" applyBorder="1" applyAlignment="1">
      <alignment horizontal="right" vertical="center" wrapText="1"/>
    </xf>
    <xf numFmtId="164" fontId="0" fillId="0" borderId="11" xfId="0" applyNumberFormat="1" applyFill="1" applyBorder="1" applyAlignment="1">
      <alignment horizontal="center" vertical="center"/>
    </xf>
    <xf numFmtId="0" fontId="4" fillId="0" borderId="43" xfId="0" applyFont="1" applyFill="1" applyBorder="1" applyAlignment="1">
      <alignment horizontal="center" vertical="justify"/>
    </xf>
    <xf numFmtId="0" fontId="0" fillId="0" borderId="44" xfId="0" applyFill="1" applyBorder="1"/>
    <xf numFmtId="164" fontId="0" fillId="0" borderId="12" xfId="0" applyNumberFormat="1" applyFill="1" applyBorder="1" applyAlignment="1">
      <alignment horizontal="center" vertical="center"/>
    </xf>
    <xf numFmtId="0" fontId="4" fillId="0" borderId="45"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47" xfId="0" applyFont="1" applyFill="1" applyBorder="1" applyAlignment="1">
      <alignment horizontal="left" vertical="center" wrapText="1"/>
    </xf>
    <xf numFmtId="165" fontId="0" fillId="0" borderId="0" xfId="0" applyNumberFormat="1"/>
    <xf numFmtId="9" fontId="0" fillId="0" borderId="0" xfId="0" applyNumberFormat="1"/>
    <xf numFmtId="0" fontId="0" fillId="0" borderId="11" xfId="0" applyBorder="1" applyAlignment="1"/>
    <xf numFmtId="0" fontId="4" fillId="2" borderId="11" xfId="0" applyFont="1" applyFill="1" applyBorder="1" applyAlignment="1">
      <alignment horizontal="left" vertical="distributed"/>
    </xf>
    <xf numFmtId="0" fontId="0" fillId="2" borderId="11" xfId="0" applyFill="1" applyBorder="1" applyAlignment="1"/>
    <xf numFmtId="3" fontId="0" fillId="0" borderId="11" xfId="0" applyNumberFormat="1" applyBorder="1" applyAlignment="1"/>
    <xf numFmtId="0" fontId="0" fillId="0" borderId="11" xfId="0" applyFill="1" applyBorder="1" applyAlignment="1">
      <alignment horizontal="center" vertical="center"/>
    </xf>
    <xf numFmtId="3" fontId="0" fillId="0" borderId="11" xfId="0" applyNumberFormat="1" applyFill="1" applyBorder="1"/>
    <xf numFmtId="0" fontId="0" fillId="0" borderId="11" xfId="0" applyFill="1" applyBorder="1" applyAlignment="1">
      <alignment horizontal="left" vertical="distributed"/>
    </xf>
    <xf numFmtId="0" fontId="11" fillId="2" borderId="11" xfId="0" applyFont="1" applyFill="1" applyBorder="1" applyAlignment="1">
      <alignment horizontal="right"/>
    </xf>
    <xf numFmtId="3" fontId="11" fillId="2" borderId="11" xfId="0" applyNumberFormat="1" applyFont="1" applyFill="1" applyBorder="1" applyAlignment="1">
      <alignment horizontal="right"/>
    </xf>
    <xf numFmtId="9" fontId="11" fillId="2" borderId="11" xfId="0" applyNumberFormat="1" applyFont="1" applyFill="1" applyBorder="1" applyAlignment="1">
      <alignment horizontal="right"/>
    </xf>
    <xf numFmtId="3" fontId="11" fillId="0" borderId="11" xfId="0" applyNumberFormat="1" applyFont="1" applyBorder="1" applyAlignment="1">
      <alignment horizontal="right"/>
    </xf>
    <xf numFmtId="0" fontId="11" fillId="0" borderId="11" xfId="0" applyFont="1" applyFill="1" applyBorder="1" applyAlignment="1">
      <alignment horizontal="right"/>
    </xf>
    <xf numFmtId="3" fontId="11" fillId="0" borderId="11" xfId="0" applyNumberFormat="1" applyFont="1" applyFill="1" applyBorder="1" applyAlignment="1">
      <alignment horizontal="right"/>
    </xf>
    <xf numFmtId="0" fontId="4" fillId="0" borderId="2" xfId="0" applyFont="1" applyBorder="1" applyAlignment="1">
      <alignment horizontal="center" vertical="center" wrapText="1"/>
    </xf>
    <xf numFmtId="0" fontId="4" fillId="0" borderId="2"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8" xfId="0" applyFont="1" applyBorder="1" applyAlignment="1">
      <alignment horizontal="center" vertical="center" textRotation="90"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49" xfId="0" applyFont="1" applyBorder="1" applyAlignment="1">
      <alignment horizontal="center" vertical="center" textRotation="90" wrapText="1"/>
    </xf>
    <xf numFmtId="0" fontId="4" fillId="0" borderId="36" xfId="0" applyFont="1" applyBorder="1" applyAlignment="1">
      <alignment horizontal="center" vertical="center" textRotation="90" wrapText="1"/>
    </xf>
    <xf numFmtId="0" fontId="4" fillId="0" borderId="50" xfId="0" applyFont="1" applyBorder="1" applyAlignment="1">
      <alignment horizontal="center" vertical="center" wrapText="1"/>
    </xf>
    <xf numFmtId="0" fontId="4" fillId="7" borderId="14" xfId="0" applyFont="1" applyFill="1" applyBorder="1" applyAlignment="1">
      <alignment horizontal="left" vertical="center"/>
    </xf>
    <xf numFmtId="0" fontId="0" fillId="7" borderId="16" xfId="0" applyFill="1" applyBorder="1" applyAlignment="1">
      <alignment horizontal="center" vertical="center" wrapText="1"/>
    </xf>
    <xf numFmtId="0" fontId="0" fillId="0" borderId="17" xfId="0" applyFill="1" applyBorder="1" applyAlignment="1">
      <alignment horizontal="center" vertical="center"/>
    </xf>
    <xf numFmtId="0" fontId="4" fillId="0" borderId="10" xfId="0" applyFont="1" applyFill="1" applyBorder="1" applyAlignment="1">
      <alignment horizontal="left" vertical="center"/>
    </xf>
    <xf numFmtId="0" fontId="0" fillId="0" borderId="23" xfId="0" applyFill="1" applyBorder="1" applyAlignment="1">
      <alignment horizontal="left" vertical="center" wrapText="1"/>
    </xf>
    <xf numFmtId="0" fontId="4" fillId="0" borderId="10" xfId="0" applyFont="1" applyBorder="1" applyAlignment="1">
      <alignment horizontal="left" vertical="center"/>
    </xf>
    <xf numFmtId="0" fontId="0" fillId="0" borderId="23" xfId="0" applyBorder="1" applyAlignment="1">
      <alignment horizontal="center" vertical="center"/>
    </xf>
    <xf numFmtId="0" fontId="0" fillId="0" borderId="34" xfId="0" applyFill="1" applyBorder="1" applyAlignment="1">
      <alignment horizontal="center" vertical="center" wrapText="1"/>
    </xf>
    <xf numFmtId="0" fontId="0" fillId="0" borderId="23" xfId="0" applyFill="1" applyBorder="1" applyAlignment="1">
      <alignment horizontal="center" vertical="center"/>
    </xf>
    <xf numFmtId="0" fontId="4" fillId="0" borderId="10" xfId="0" applyFont="1" applyFill="1" applyBorder="1" applyAlignment="1">
      <alignment horizontal="left" vertical="center" wrapText="1"/>
    </xf>
    <xf numFmtId="1" fontId="11" fillId="2" borderId="11" xfId="0" applyNumberFormat="1" applyFont="1" applyFill="1" applyBorder="1" applyAlignment="1">
      <alignment horizontal="right"/>
    </xf>
    <xf numFmtId="3" fontId="6" fillId="0" borderId="29" xfId="0" applyNumberFormat="1" applyFont="1" applyFill="1" applyBorder="1" applyAlignment="1">
      <alignment horizontal="center" vertical="center" wrapText="1"/>
    </xf>
    <xf numFmtId="3" fontId="6" fillId="0" borderId="10" xfId="0" applyNumberFormat="1" applyFont="1" applyFill="1" applyBorder="1" applyAlignment="1">
      <alignment horizontal="center" vertical="center" wrapText="1"/>
    </xf>
    <xf numFmtId="9" fontId="19" fillId="0" borderId="11"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3" fontId="0" fillId="0" borderId="29" xfId="0" applyNumberFormat="1" applyFill="1" applyBorder="1" applyAlignment="1">
      <alignment horizontal="center" vertical="center" wrapText="1"/>
    </xf>
    <xf numFmtId="0" fontId="21" fillId="0" borderId="1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4" fillId="0" borderId="24" xfId="0" applyFont="1" applyFill="1" applyBorder="1" applyAlignment="1">
      <alignment horizontal="left" vertical="center" wrapText="1"/>
    </xf>
    <xf numFmtId="0" fontId="0" fillId="0" borderId="25" xfId="0" applyFill="1" applyBorder="1" applyAlignment="1">
      <alignment horizontal="center" vertical="center"/>
    </xf>
    <xf numFmtId="3" fontId="22" fillId="0" borderId="10" xfId="0" applyNumberFormat="1" applyFont="1" applyFill="1" applyBorder="1" applyAlignment="1">
      <alignment horizontal="center" vertical="center" wrapText="1"/>
    </xf>
    <xf numFmtId="0" fontId="22" fillId="0" borderId="11" xfId="0" applyFont="1" applyFill="1" applyBorder="1" applyAlignment="1">
      <alignment horizontal="center" vertical="center" wrapText="1"/>
    </xf>
    <xf numFmtId="9" fontId="23" fillId="0" borderId="11" xfId="0" applyNumberFormat="1" applyFont="1" applyFill="1" applyBorder="1" applyAlignment="1">
      <alignment horizontal="center" vertical="center" wrapText="1"/>
    </xf>
    <xf numFmtId="0" fontId="22" fillId="0" borderId="23" xfId="0" applyFont="1" applyFill="1" applyBorder="1" applyAlignment="1">
      <alignment horizontal="center" vertical="center" wrapText="1"/>
    </xf>
    <xf numFmtId="3" fontId="20" fillId="0" borderId="10" xfId="0" applyNumberFormat="1" applyFont="1" applyFill="1" applyBorder="1" applyAlignment="1">
      <alignment horizontal="center" vertical="center" wrapText="1"/>
    </xf>
    <xf numFmtId="0" fontId="4" fillId="7" borderId="13" xfId="0" applyFont="1" applyFill="1" applyBorder="1" applyAlignment="1">
      <alignment horizontal="left" vertical="center" wrapText="1"/>
    </xf>
    <xf numFmtId="3" fontId="1" fillId="7" borderId="28" xfId="0" applyNumberFormat="1" applyFont="1" applyFill="1" applyBorder="1" applyAlignment="1">
      <alignment horizontal="center" vertical="center" wrapText="1"/>
    </xf>
    <xf numFmtId="0" fontId="1" fillId="7" borderId="16" xfId="0" applyFont="1" applyFill="1" applyBorder="1" applyAlignment="1">
      <alignment horizontal="center" vertical="center" wrapText="1"/>
    </xf>
    <xf numFmtId="9" fontId="2" fillId="7" borderId="16" xfId="0" applyNumberFormat="1" applyFont="1" applyFill="1" applyBorder="1" applyAlignment="1">
      <alignment horizontal="center" vertical="center" wrapText="1"/>
    </xf>
    <xf numFmtId="0" fontId="11" fillId="7" borderId="17" xfId="0" applyFont="1" applyFill="1" applyBorder="1" applyAlignment="1">
      <alignment horizontal="center" vertical="center" wrapText="1"/>
    </xf>
    <xf numFmtId="3" fontId="17" fillId="7" borderId="14" xfId="0" applyNumberFormat="1" applyFont="1" applyFill="1" applyBorder="1" applyAlignment="1">
      <alignment horizontal="center" vertical="center" wrapText="1"/>
    </xf>
    <xf numFmtId="0" fontId="0" fillId="7" borderId="17" xfId="0" applyFill="1" applyBorder="1" applyAlignment="1">
      <alignment horizontal="center" vertical="center" wrapText="1"/>
    </xf>
    <xf numFmtId="3" fontId="0" fillId="7" borderId="14" xfId="0" applyNumberFormat="1" applyFill="1" applyBorder="1" applyAlignment="1">
      <alignment horizontal="center" vertical="center" wrapText="1"/>
    </xf>
    <xf numFmtId="3" fontId="6" fillId="7"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9" fontId="7" fillId="7" borderId="16" xfId="0" applyNumberFormat="1" applyFont="1" applyFill="1" applyBorder="1" applyAlignment="1">
      <alignment horizontal="center" vertical="center" wrapText="1"/>
    </xf>
    <xf numFmtId="0" fontId="6" fillId="7" borderId="17" xfId="0" applyFont="1" applyFill="1" applyBorder="1" applyAlignment="1">
      <alignment horizontal="center" vertical="center" wrapText="1"/>
    </xf>
    <xf numFmtId="0" fontId="0" fillId="7" borderId="15" xfId="0" applyFill="1" applyBorder="1" applyAlignment="1">
      <alignment horizontal="center" vertical="center" wrapText="1"/>
    </xf>
    <xf numFmtId="0" fontId="0" fillId="7" borderId="14" xfId="0" applyFill="1" applyBorder="1" applyAlignment="1">
      <alignment horizontal="center" vertical="center" wrapText="1"/>
    </xf>
    <xf numFmtId="3" fontId="12" fillId="7" borderId="14" xfId="0" applyNumberFormat="1" applyFont="1" applyFill="1" applyBorder="1" applyAlignment="1">
      <alignment horizontal="center" vertical="center" wrapText="1"/>
    </xf>
    <xf numFmtId="0" fontId="12" fillId="7" borderId="16" xfId="0" applyFont="1" applyFill="1" applyBorder="1" applyAlignment="1">
      <alignment horizontal="center" vertical="center" wrapText="1"/>
    </xf>
    <xf numFmtId="9" fontId="13" fillId="7" borderId="16" xfId="0" applyNumberFormat="1" applyFont="1" applyFill="1" applyBorder="1" applyAlignment="1">
      <alignment horizontal="center" vertical="center" wrapText="1"/>
    </xf>
    <xf numFmtId="0" fontId="12" fillId="7" borderId="17" xfId="0" applyFont="1" applyFill="1" applyBorder="1" applyAlignment="1">
      <alignment horizontal="center" vertical="center" wrapText="1"/>
    </xf>
    <xf numFmtId="3" fontId="14" fillId="7" borderId="14" xfId="0" applyNumberFormat="1" applyFont="1" applyFill="1" applyBorder="1" applyAlignment="1">
      <alignment horizontal="center" vertical="center" wrapText="1"/>
    </xf>
    <xf numFmtId="0" fontId="14" fillId="7" borderId="16" xfId="0" applyFont="1" applyFill="1" applyBorder="1" applyAlignment="1">
      <alignment horizontal="center" vertical="center" wrapText="1"/>
    </xf>
    <xf numFmtId="9" fontId="15" fillId="7" borderId="16" xfId="0" applyNumberFormat="1" applyFont="1" applyFill="1" applyBorder="1" applyAlignment="1">
      <alignment horizontal="center" vertical="center" wrapText="1"/>
    </xf>
    <xf numFmtId="0" fontId="14" fillId="7" borderId="17" xfId="0" applyFont="1" applyFill="1" applyBorder="1" applyAlignment="1">
      <alignment horizontal="center" vertical="center" wrapText="1"/>
    </xf>
    <xf numFmtId="3" fontId="1" fillId="7" borderId="14" xfId="0" applyNumberFormat="1" applyFont="1" applyFill="1" applyBorder="1" applyAlignment="1">
      <alignment horizontal="center" vertical="center" wrapText="1"/>
    </xf>
    <xf numFmtId="3" fontId="0" fillId="7" borderId="20" xfId="0" applyNumberFormat="1" applyFill="1" applyBorder="1" applyAlignment="1">
      <alignment horizontal="right" vertical="center" wrapText="1"/>
    </xf>
    <xf numFmtId="164" fontId="0" fillId="7" borderId="0" xfId="0" applyNumberFormat="1" applyFill="1" applyAlignment="1">
      <alignment horizontal="center" vertical="center"/>
    </xf>
    <xf numFmtId="0" fontId="4" fillId="7" borderId="59" xfId="0" applyFont="1" applyFill="1" applyBorder="1" applyAlignment="1">
      <alignment horizontal="left" vertical="center" wrapText="1"/>
    </xf>
    <xf numFmtId="0" fontId="0" fillId="7" borderId="11" xfId="0" applyFill="1" applyBorder="1"/>
    <xf numFmtId="9" fontId="0" fillId="7" borderId="11" xfId="0" applyNumberFormat="1" applyFill="1" applyBorder="1"/>
    <xf numFmtId="0" fontId="0" fillId="7" borderId="11" xfId="0" applyFill="1" applyBorder="1" applyAlignment="1">
      <alignment horizontal="left"/>
    </xf>
    <xf numFmtId="1" fontId="0" fillId="7" borderId="11" xfId="0" applyNumberFormat="1" applyFill="1" applyBorder="1"/>
    <xf numFmtId="0" fontId="0" fillId="7" borderId="0" xfId="0" applyFill="1"/>
    <xf numFmtId="0" fontId="4" fillId="4" borderId="51" xfId="0" applyFont="1" applyFill="1" applyBorder="1" applyAlignment="1">
      <alignment horizontal="center" textRotation="90" wrapText="1"/>
    </xf>
    <xf numFmtId="0" fontId="4" fillId="4" borderId="27" xfId="0" applyFont="1" applyFill="1" applyBorder="1" applyAlignment="1">
      <alignment horizontal="center" textRotation="90" wrapText="1"/>
    </xf>
    <xf numFmtId="0" fontId="4" fillId="4" borderId="52" xfId="0" applyFont="1" applyFill="1" applyBorder="1" applyAlignment="1">
      <alignment horizontal="center" textRotation="90" wrapText="1"/>
    </xf>
    <xf numFmtId="0" fontId="4" fillId="0" borderId="1"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0" fillId="0" borderId="0" xfId="0" applyAlignment="1">
      <alignment horizontal="center" vertical="distributed"/>
    </xf>
    <xf numFmtId="0" fontId="0" fillId="0" borderId="0" xfId="0" applyFill="1" applyBorder="1" applyAlignment="1">
      <alignment horizontal="center" vertical="justify"/>
    </xf>
    <xf numFmtId="0" fontId="4" fillId="0" borderId="51" xfId="0" applyFont="1" applyFill="1" applyBorder="1" applyAlignment="1">
      <alignment horizontal="center" textRotation="90" wrapText="1"/>
    </xf>
    <xf numFmtId="0" fontId="4" fillId="0" borderId="27" xfId="0" applyFont="1" applyFill="1" applyBorder="1" applyAlignment="1">
      <alignment horizontal="center" textRotation="90" wrapText="1"/>
    </xf>
    <xf numFmtId="0" fontId="4" fillId="0" borderId="52" xfId="0" applyFont="1" applyFill="1" applyBorder="1" applyAlignment="1">
      <alignment horizontal="center" textRotation="90" wrapText="1"/>
    </xf>
    <xf numFmtId="0" fontId="4" fillId="5" borderId="51" xfId="0" applyFont="1" applyFill="1" applyBorder="1" applyAlignment="1">
      <alignment horizontal="center" textRotation="90" wrapText="1"/>
    </xf>
    <xf numFmtId="0" fontId="4" fillId="5" borderId="27" xfId="0" applyFont="1" applyFill="1" applyBorder="1" applyAlignment="1">
      <alignment horizontal="center" textRotation="90" wrapText="1"/>
    </xf>
    <xf numFmtId="0" fontId="4" fillId="5" borderId="52" xfId="0" applyFont="1" applyFill="1" applyBorder="1" applyAlignment="1">
      <alignment horizontal="center" textRotation="90" wrapText="1"/>
    </xf>
    <xf numFmtId="0" fontId="4" fillId="0" borderId="18" xfId="0" applyFont="1" applyFill="1" applyBorder="1" applyAlignment="1">
      <alignment horizontal="center" wrapText="1"/>
    </xf>
    <xf numFmtId="0" fontId="4" fillId="0" borderId="54" xfId="0" applyFont="1" applyFill="1" applyBorder="1" applyAlignment="1">
      <alignment horizontal="center" wrapText="1"/>
    </xf>
    <xf numFmtId="0" fontId="4" fillId="0" borderId="55" xfId="0" applyFont="1" applyFill="1" applyBorder="1" applyAlignment="1">
      <alignment horizontal="center" wrapText="1"/>
    </xf>
    <xf numFmtId="0" fontId="4" fillId="6" borderId="51" xfId="0" applyFont="1" applyFill="1" applyBorder="1" applyAlignment="1">
      <alignment horizontal="center" textRotation="90" wrapText="1"/>
    </xf>
    <xf numFmtId="0" fontId="4" fillId="6" borderId="27" xfId="0" applyFont="1" applyFill="1" applyBorder="1" applyAlignment="1">
      <alignment horizontal="center" textRotation="90" wrapText="1"/>
    </xf>
    <xf numFmtId="0" fontId="4" fillId="6" borderId="52" xfId="0" applyFont="1" applyFill="1" applyBorder="1" applyAlignment="1">
      <alignment horizontal="center" textRotation="90" wrapText="1"/>
    </xf>
    <xf numFmtId="0" fontId="4" fillId="0" borderId="56" xfId="0" applyFont="1" applyFill="1" applyBorder="1" applyAlignment="1">
      <alignment horizontal="center" wrapText="1"/>
    </xf>
    <xf numFmtId="0" fontId="4" fillId="0" borderId="57" xfId="0" applyFont="1" applyFill="1" applyBorder="1" applyAlignment="1">
      <alignment horizontal="center" wrapText="1"/>
    </xf>
    <xf numFmtId="0" fontId="4" fillId="0" borderId="58" xfId="0" applyFont="1" applyFill="1" applyBorder="1" applyAlignment="1">
      <alignment horizontal="center" wrapText="1"/>
    </xf>
    <xf numFmtId="0" fontId="4" fillId="6" borderId="59" xfId="0" applyFont="1" applyFill="1" applyBorder="1" applyAlignment="1">
      <alignment horizontal="center" textRotation="90" wrapText="1"/>
    </xf>
    <xf numFmtId="0" fontId="4" fillId="0" borderId="27" xfId="0" applyFont="1" applyFill="1" applyBorder="1" applyAlignment="1">
      <alignment wrapText="1"/>
    </xf>
    <xf numFmtId="0" fontId="4" fillId="0" borderId="52" xfId="0" applyFont="1" applyFill="1" applyBorder="1" applyAlignment="1">
      <alignment wrapText="1"/>
    </xf>
    <xf numFmtId="0" fontId="4" fillId="0" borderId="3" xfId="0" applyFont="1" applyFill="1" applyBorder="1" applyAlignment="1">
      <alignment horizontal="center" vertical="center" wrapText="1"/>
    </xf>
    <xf numFmtId="0" fontId="1" fillId="0" borderId="33" xfId="0" applyFont="1" applyFill="1" applyBorder="1" applyAlignment="1">
      <alignment horizontal="center" textRotation="90"/>
    </xf>
    <xf numFmtId="0" fontId="1" fillId="0" borderId="60" xfId="0" applyFont="1" applyFill="1" applyBorder="1" applyAlignment="1">
      <alignment horizontal="center" textRotation="90"/>
    </xf>
    <xf numFmtId="0" fontId="4" fillId="4" borderId="27" xfId="0" applyFont="1" applyFill="1" applyBorder="1" applyAlignment="1">
      <alignment wrapText="1"/>
    </xf>
    <xf numFmtId="0" fontId="4" fillId="4" borderId="52" xfId="0" applyFont="1" applyFill="1" applyBorder="1" applyAlignment="1">
      <alignment wrapText="1"/>
    </xf>
    <xf numFmtId="0" fontId="4" fillId="0" borderId="43"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 fillId="0" borderId="34" xfId="0" applyFont="1" applyFill="1" applyBorder="1" applyAlignment="1">
      <alignment horizontal="center" textRotation="90"/>
    </xf>
    <xf numFmtId="0" fontId="4" fillId="5" borderId="27" xfId="0" applyFont="1" applyFill="1" applyBorder="1" applyAlignment="1">
      <alignment wrapText="1"/>
    </xf>
    <xf numFmtId="0" fontId="4" fillId="5" borderId="52" xfId="0" applyFont="1" applyFill="1" applyBorder="1" applyAlignment="1">
      <alignment wrapText="1"/>
    </xf>
    <xf numFmtId="0" fontId="4" fillId="3" borderId="59" xfId="0" applyFont="1" applyFill="1" applyBorder="1" applyAlignment="1">
      <alignment horizontal="center" textRotation="90" wrapText="1"/>
    </xf>
    <xf numFmtId="0" fontId="4" fillId="3" borderId="27" xfId="0" applyFont="1" applyFill="1" applyBorder="1" applyAlignment="1">
      <alignment horizontal="center" textRotation="90" wrapText="1"/>
    </xf>
    <xf numFmtId="0" fontId="4" fillId="3" borderId="52" xfId="0" applyFont="1" applyFill="1" applyBorder="1" applyAlignment="1">
      <alignment horizontal="center" textRotation="90" wrapText="1"/>
    </xf>
    <xf numFmtId="0" fontId="4" fillId="3" borderId="51" xfId="0" applyFont="1" applyFill="1" applyBorder="1" applyAlignment="1">
      <alignment horizontal="center" textRotation="90" wrapText="1"/>
    </xf>
    <xf numFmtId="0" fontId="0" fillId="0" borderId="0" xfId="0" applyFill="1" applyAlignment="1">
      <alignment horizontal="center" vertical="justify"/>
    </xf>
    <xf numFmtId="0" fontId="3" fillId="0" borderId="32" xfId="0" applyFont="1" applyBorder="1" applyAlignment="1">
      <alignment horizontal="left"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theme" Target="theme/theme1.xml"/><Relationship Id="rId27" Type="http://schemas.openxmlformats.org/officeDocument/2006/relationships/styles" Target="styles.xml"/><Relationship Id="rId28" Type="http://schemas.openxmlformats.org/officeDocument/2006/relationships/sharedStrings" Target="sharedStrings.xml"/><Relationship Id="rId29"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division du travail UE : décaissements 2009</a:t>
            </a:r>
          </a:p>
        </c:rich>
      </c:tx>
      <c:layout>
        <c:manualLayout>
          <c:xMode val="edge"/>
          <c:yMode val="edge"/>
          <c:x val="0.345668050524541"/>
          <c:y val="0.0274560562125213"/>
        </c:manualLayout>
      </c:layout>
      <c:overlay val="0"/>
      <c:spPr>
        <a:noFill/>
        <a:ln w="25400">
          <a:noFill/>
        </a:ln>
      </c:spPr>
    </c:title>
    <c:autoTitleDeleted val="0"/>
    <c:view3D>
      <c:rotX val="15"/>
      <c:rotY val="320"/>
      <c:rAngAx val="0"/>
      <c:perspective val="0"/>
    </c:view3D>
    <c:floor>
      <c:thickness val="0"/>
    </c:floor>
    <c:sideWall>
      <c:thickness val="0"/>
    </c:sideWall>
    <c:backWall>
      <c:thickness val="0"/>
    </c:backWall>
    <c:plotArea>
      <c:layout>
        <c:manualLayout>
          <c:layoutTarget val="inner"/>
          <c:xMode val="edge"/>
          <c:yMode val="edge"/>
          <c:x val="0.247299748912504"/>
          <c:y val="0.410124839674538"/>
          <c:w val="0.588371149829006"/>
          <c:h val="0.435864892373776"/>
        </c:manualLayout>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spPr>
              <a:gradFill rotWithShape="0">
                <a:gsLst>
                  <a:gs pos="0">
                    <a:srgbClr val="0000D4"/>
                  </a:gs>
                  <a:gs pos="100000">
                    <a:srgbClr val="F20884"/>
                  </a:gs>
                </a:gsLst>
                <a:lin ang="0" scaled="1"/>
              </a:gradFill>
              <a:ln w="12700">
                <a:solidFill>
                  <a:srgbClr val="000000"/>
                </a:solidFill>
                <a:prstDash val="solid"/>
              </a:ln>
            </c:spPr>
          </c:dPt>
          <c:dPt>
            <c:idx val="3"/>
            <c:bubble3D val="0"/>
            <c:spPr>
              <a:gradFill rotWithShape="0">
                <a:gsLst>
                  <a:gs pos="0">
                    <a:srgbClr val="00ABEA"/>
                  </a:gs>
                  <a:gs pos="100000">
                    <a:srgbClr val="FFFFFF"/>
                  </a:gs>
                </a:gsLst>
                <a:lin ang="5400000" scaled="1"/>
              </a:gradFill>
              <a:ln w="12700">
                <a:solidFill>
                  <a:srgbClr val="000000"/>
                </a:solidFill>
                <a:prstDash val="solid"/>
              </a:ln>
            </c:spPr>
          </c:dPt>
          <c:dPt>
            <c:idx val="4"/>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bubble3D val="0"/>
            <c:spPr>
              <a:gradFill rotWithShape="0">
                <a:gsLst>
                  <a:gs pos="0">
                    <a:srgbClr val="339966"/>
                  </a:gs>
                  <a:gs pos="100000">
                    <a:srgbClr val="DD0806"/>
                  </a:gs>
                </a:gsLst>
                <a:lin ang="0" scaled="1"/>
              </a:gradFill>
              <a:ln w="12700">
                <a:solidFill>
                  <a:srgbClr val="000000"/>
                </a:solidFill>
                <a:prstDash val="solid"/>
              </a:ln>
            </c:spPr>
          </c:dPt>
          <c:dPt>
            <c:idx val="6"/>
            <c:bubble3D val="0"/>
            <c:spPr>
              <a:gradFill rotWithShape="0">
                <a:gsLst>
                  <a:gs pos="0">
                    <a:srgbClr val="0066CC"/>
                  </a:gs>
                  <a:gs pos="100000">
                    <a:srgbClr val="FFFFFF"/>
                  </a:gs>
                </a:gsLst>
                <a:lin ang="5400000" scaled="1"/>
              </a:gradFill>
              <a:ln w="12700">
                <a:solidFill>
                  <a:srgbClr val="000000"/>
                </a:solidFill>
                <a:prstDash val="solid"/>
              </a:ln>
            </c:spPr>
          </c:dPt>
          <c:dPt>
            <c:idx val="7"/>
            <c:bubble3D val="0"/>
            <c:spPr>
              <a:gradFill rotWithShape="0">
                <a:gsLst>
                  <a:gs pos="0">
                    <a:srgbClr val="DD0806"/>
                  </a:gs>
                  <a:gs pos="50000">
                    <a:srgbClr val="FCF305"/>
                  </a:gs>
                  <a:gs pos="100000">
                    <a:srgbClr val="DD0806"/>
                  </a:gs>
                </a:gsLst>
                <a:lin ang="0" scaled="1"/>
              </a:gradFill>
              <a:ln w="12700">
                <a:solidFill>
                  <a:srgbClr val="000000"/>
                </a:solidFill>
                <a:prstDash val="solid"/>
              </a:ln>
            </c:spPr>
          </c:dPt>
          <c:dPt>
            <c:idx val="8"/>
            <c:bubble3D val="0"/>
            <c:spPr>
              <a:gradFill rotWithShape="0">
                <a:gsLst>
                  <a:gs pos="0">
                    <a:srgbClr val="000000"/>
                  </a:gs>
                  <a:gs pos="100000">
                    <a:srgbClr val="DD0806"/>
                  </a:gs>
                </a:gsLst>
                <a:lin ang="18900000" scaled="1"/>
              </a:gradFill>
              <a:ln w="12700">
                <a:solidFill>
                  <a:srgbClr val="000000"/>
                </a:solidFill>
                <a:prstDash val="solid"/>
              </a:ln>
            </c:spPr>
          </c:dPt>
          <c:dPt>
            <c:idx val="9"/>
            <c:bubble3D val="0"/>
            <c:spPr>
              <a:solidFill>
                <a:srgbClr val="FFCC99"/>
              </a:solidFill>
              <a:ln w="12700">
                <a:solidFill>
                  <a:srgbClr val="000000"/>
                </a:solidFill>
                <a:prstDash val="solid"/>
              </a:ln>
            </c:spPr>
          </c:dPt>
          <c:dLbls>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eparator>
</c:separator>
            <c:showLeaderLines val="1"/>
          </c:dLbls>
          <c:cat>
            <c:strRef>
              <c:f>' SI 2009'!$BC$5:$BC$14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2009'!$CB$5:$CB$14</c:f>
              <c:numCache>
                <c:formatCode>#,##0</c:formatCode>
                <c:ptCount val="10"/>
                <c:pt idx="0">
                  <c:v>99948.0</c:v>
                </c:pt>
                <c:pt idx="1">
                  <c:v>0.0</c:v>
                </c:pt>
                <c:pt idx="2">
                  <c:v>44374.0</c:v>
                </c:pt>
                <c:pt idx="3">
                  <c:v>31740.0</c:v>
                </c:pt>
                <c:pt idx="4">
                  <c:v>20300.0</c:v>
                </c:pt>
                <c:pt idx="5">
                  <c:v>19717.0</c:v>
                </c:pt>
                <c:pt idx="6">
                  <c:v>13692.0</c:v>
                </c:pt>
                <c:pt idx="7">
                  <c:v>6060.0</c:v>
                </c:pt>
                <c:pt idx="8">
                  <c:v>8188.0</c:v>
                </c:pt>
                <c:pt idx="9">
                  <c:v>1500.0</c:v>
                </c:pt>
              </c:numCache>
            </c:numRef>
          </c:val>
        </c:ser>
        <c:dLbls>
          <c:showLegendKey val="0"/>
          <c:showVal val="1"/>
          <c:showCatName val="1"/>
          <c:showSerName val="0"/>
          <c:showPercent val="1"/>
          <c:showBubbleSize val="0"/>
          <c:separator>
</c:separator>
          <c:showLeaderLines val="1"/>
        </c:dLbls>
      </c:pie3DChart>
      <c:spPr>
        <a:noFill/>
        <a:ln w="25400">
          <a:noFill/>
        </a:ln>
      </c:spPr>
    </c:plotArea>
    <c:legend>
      <c:legendPos val="t"/>
      <c:layout>
        <c:manualLayout>
          <c:xMode val="edge"/>
          <c:yMode val="edge"/>
          <c:x val="0.870605435762607"/>
          <c:y val="0.0137280281062607"/>
          <c:w val="0.103884281141684"/>
          <c:h val="0.344916706169799"/>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750" b="0" i="0" u="none" strike="noStrike" baseline="0">
          <a:solidFill>
            <a:srgbClr val="000000"/>
          </a:solidFill>
          <a:latin typeface="Arial"/>
          <a:ea typeface="Arial"/>
          <a:cs typeface="Arial"/>
        </a:defRPr>
      </a:pPr>
      <a:endParaRPr lang="en-US"/>
    </a:p>
  </c:txPr>
  <c:printSettings>
    <c:headerFooter alignWithMargins="0">
      <c:oddHeader>&amp;Lgroupe des coopérations UE au Sénégal</c:oddHeader>
      <c:oddFooter>&amp;Lsituation au 22 juillet 2009</c:oddFooter>
    </c:headerFooter>
    <c:pageMargins b="0.984251969" l="0.787401575" r="0.787401575" t="0.984251969" header="0.4921259845" footer="0.492125984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t>division du travail : taux de concentration des trois principaux domaines d'intervention (2010)</a:t>
            </a:r>
          </a:p>
        </c:rich>
      </c:tx>
      <c:layout>
        <c:manualLayout>
          <c:xMode val="edge"/>
          <c:yMode val="edge"/>
          <c:x val="0.157472257045779"/>
          <c:y val="0.0273531777956557"/>
        </c:manualLayout>
      </c:layout>
      <c:overlay val="0"/>
      <c:spPr>
        <a:noFill/>
        <a:ln w="25400">
          <a:noFill/>
        </a:ln>
      </c:spPr>
    </c:title>
    <c:autoTitleDeleted val="0"/>
    <c:plotArea>
      <c:layout>
        <c:manualLayout>
          <c:layoutTarget val="inner"/>
          <c:xMode val="edge"/>
          <c:yMode val="edge"/>
          <c:x val="0.132608216459603"/>
          <c:y val="0.109412711182623"/>
          <c:w val="0.831909357945793"/>
          <c:h val="0.81255028157683"/>
        </c:manualLayout>
      </c:layout>
      <c:barChart>
        <c:barDir val="bar"/>
        <c:grouping val="stack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3366FF"/>
                  </a:gs>
                  <a:gs pos="100000">
                    <a:srgbClr val="DD0806"/>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006411"/>
                  </a:gs>
                  <a:gs pos="100000">
                    <a:srgbClr val="DD0806"/>
                  </a:gs>
                </a:gsLst>
                <a:lin ang="0" scaled="1"/>
              </a:gradFill>
              <a:ln w="12700">
                <a:solidFill>
                  <a:srgbClr val="000000"/>
                </a:solidFill>
                <a:prstDash val="solid"/>
              </a:ln>
            </c:spPr>
          </c:dPt>
          <c:dPt>
            <c:idx val="6"/>
            <c:invertIfNegative val="0"/>
            <c:bubble3D val="0"/>
            <c:spPr>
              <a:gradFill rotWithShape="0">
                <a:gsLst>
                  <a:gs pos="0">
                    <a:srgbClr val="FFFFFF"/>
                  </a:gs>
                  <a:gs pos="100000">
                    <a:srgbClr val="0000D4"/>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000000"/>
                  </a:gs>
                  <a:gs pos="100000">
                    <a:srgbClr val="DD0806"/>
                  </a:gs>
                </a:gsLst>
                <a:lin ang="0" scaled="1"/>
              </a:gradFill>
              <a:ln w="12700">
                <a:solidFill>
                  <a:srgbClr val="000000"/>
                </a:solidFill>
                <a:prstDash val="solid"/>
              </a:ln>
            </c:spPr>
          </c:dPt>
          <c:dPt>
            <c:idx val="9"/>
            <c:invertIfNegative val="0"/>
            <c:bubble3D val="0"/>
            <c:spPr>
              <a:gradFill rotWithShape="0">
                <a:gsLst>
                  <a:gs pos="0">
                    <a:srgbClr val="DD0806"/>
                  </a:gs>
                  <a:gs pos="50000">
                    <a:srgbClr val="FFFFFF"/>
                  </a:gs>
                  <a:gs pos="100000">
                    <a:srgbClr val="DD0806"/>
                  </a:gs>
                </a:gsLst>
                <a:lin ang="5400000" scaled="1"/>
              </a:gradFill>
              <a:ln w="12700">
                <a:solidFill>
                  <a:srgbClr val="000000"/>
                </a:solidFill>
                <a:prstDash val="solid"/>
              </a:ln>
            </c:spPr>
          </c:dPt>
          <c:cat>
            <c:strRef>
              <c:f>' SI 2010'!$CD$5:$CD$14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2010'!$CF$5:$CF$14</c:f>
              <c:numCache>
                <c:formatCode>General</c:formatCode>
                <c:ptCount val="10"/>
                <c:pt idx="0" formatCode="0%">
                  <c:v>0.829366442557786</c:v>
                </c:pt>
                <c:pt idx="2" formatCode="0%">
                  <c:v>0.0</c:v>
                </c:pt>
                <c:pt idx="3" formatCode="0%">
                  <c:v>0.983932887814588</c:v>
                </c:pt>
                <c:pt idx="4" formatCode="0%">
                  <c:v>0.7109375</c:v>
                </c:pt>
                <c:pt idx="5" formatCode="0%">
                  <c:v>0.774149034038638</c:v>
                </c:pt>
                <c:pt idx="6" formatCode="0%">
                  <c:v>0.921024191537119</c:v>
                </c:pt>
                <c:pt idx="7" formatCode="0%">
                  <c:v>0.748440748440748</c:v>
                </c:pt>
                <c:pt idx="8" formatCode="0%">
                  <c:v>0.757317204881737</c:v>
                </c:pt>
                <c:pt idx="9" formatCode="0%">
                  <c:v>1.0</c:v>
                </c:pt>
              </c:numCache>
            </c:numRef>
          </c:val>
        </c:ser>
        <c:dLbls>
          <c:showLegendKey val="0"/>
          <c:showVal val="0"/>
          <c:showCatName val="0"/>
          <c:showSerName val="0"/>
          <c:showPercent val="0"/>
          <c:showBubbleSize val="0"/>
        </c:dLbls>
        <c:gapWidth val="150"/>
        <c:overlap val="100"/>
        <c:axId val="822729304"/>
        <c:axId val="570838168"/>
      </c:barChart>
      <c:catAx>
        <c:axId val="8227293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570838168"/>
        <c:crosses val="autoZero"/>
        <c:auto val="1"/>
        <c:lblAlgn val="ctr"/>
        <c:lblOffset val="100"/>
        <c:tickLblSkip val="1"/>
        <c:tickMarkSkip val="1"/>
        <c:noMultiLvlLbl val="0"/>
      </c:catAx>
      <c:valAx>
        <c:axId val="570838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822729304"/>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oddHeader>&amp;Lgroupe des coopérations UE au Sénégal</c:oddHeader>
      <c:oddFooter>&amp;Lsituation au 22 juillet 2009</c:oddFooter>
    </c:headerFooter>
    <c:pageMargins b="0.984251969" l="0.787401575" r="0.787401575" t="0.984251969" header="0.4921259845" footer="0.492125984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division du travail UE : présence dans domaines d'intervention (2010)</a:t>
            </a:r>
          </a:p>
        </c:rich>
      </c:tx>
      <c:layout>
        <c:manualLayout>
          <c:xMode val="edge"/>
          <c:yMode val="edge"/>
          <c:x val="0.223609086302814"/>
          <c:y val="0.0238186931045356"/>
        </c:manualLayout>
      </c:layout>
      <c:overlay val="0"/>
      <c:spPr>
        <a:noFill/>
        <a:ln w="25400">
          <a:noFill/>
        </a:ln>
      </c:spPr>
    </c:title>
    <c:autoTitleDeleted val="0"/>
    <c:plotArea>
      <c:layout>
        <c:manualLayout>
          <c:layoutTarget val="inner"/>
          <c:xMode val="edge"/>
          <c:yMode val="edge"/>
          <c:x val="0.141445747614803"/>
          <c:y val="0.0530158007810631"/>
          <c:w val="0.829953724975094"/>
          <c:h val="0.915867167116337"/>
        </c:manualLayout>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0000D4"/>
                  </a:gs>
                  <a:gs pos="100000">
                    <a:srgbClr val="DD0806"/>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006411"/>
                  </a:gs>
                  <a:gs pos="100000">
                    <a:srgbClr val="DD0806"/>
                  </a:gs>
                </a:gsLst>
                <a:lin ang="0" scaled="1"/>
              </a:gradFill>
              <a:ln w="12700">
                <a:solidFill>
                  <a:srgbClr val="000000"/>
                </a:solidFill>
                <a:prstDash val="solid"/>
              </a:ln>
            </c:spPr>
          </c:dPt>
          <c:dPt>
            <c:idx val="6"/>
            <c:invertIfNegative val="0"/>
            <c:bubble3D val="0"/>
            <c:spPr>
              <a:gradFill rotWithShape="0">
                <a:gsLst>
                  <a:gs pos="0">
                    <a:srgbClr val="FFFFFF"/>
                  </a:gs>
                  <a:gs pos="100000">
                    <a:srgbClr val="0000D4"/>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000000"/>
                  </a:gs>
                  <a:gs pos="100000">
                    <a:srgbClr val="DD0806"/>
                  </a:gs>
                </a:gsLst>
                <a:lin ang="0" scaled="1"/>
              </a:gradFill>
              <a:ln w="12700">
                <a:solidFill>
                  <a:srgbClr val="000000"/>
                </a:solidFill>
                <a:prstDash val="solid"/>
              </a:ln>
            </c:spPr>
          </c:dPt>
          <c:dPt>
            <c:idx val="9"/>
            <c:invertIfNegative val="0"/>
            <c:bubble3D val="0"/>
            <c:spPr>
              <a:gradFill rotWithShape="0">
                <a:gsLst>
                  <a:gs pos="0">
                    <a:srgbClr val="DD0806"/>
                  </a:gs>
                  <a:gs pos="50000">
                    <a:srgbClr val="FFFFFF"/>
                  </a:gs>
                  <a:gs pos="100000">
                    <a:srgbClr val="DD0806"/>
                  </a:gs>
                </a:gsLst>
                <a:lin ang="5400000" scaled="1"/>
              </a:gradFill>
              <a:ln w="12700">
                <a:solidFill>
                  <a:srgbClr val="000000"/>
                </a:solidFill>
                <a:prstDash val="solid"/>
              </a:ln>
            </c:spPr>
          </c:dPt>
          <c:cat>
            <c:strRef>
              <c:f>' SI 2010'!$CD$5:$CD$14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2010'!$CE$5:$CE$14</c:f>
              <c:numCache>
                <c:formatCode>General</c:formatCode>
                <c:ptCount val="10"/>
                <c:pt idx="0">
                  <c:v>10.0</c:v>
                </c:pt>
                <c:pt idx="3">
                  <c:v>6.0</c:v>
                </c:pt>
                <c:pt idx="4">
                  <c:v>9.0</c:v>
                </c:pt>
                <c:pt idx="5">
                  <c:v>4.0</c:v>
                </c:pt>
                <c:pt idx="6">
                  <c:v>4.0</c:v>
                </c:pt>
                <c:pt idx="7">
                  <c:v>9.0</c:v>
                </c:pt>
                <c:pt idx="8">
                  <c:v>6.0</c:v>
                </c:pt>
                <c:pt idx="9">
                  <c:v>1.0</c:v>
                </c:pt>
              </c:numCache>
            </c:numRef>
          </c:val>
        </c:ser>
        <c:dLbls>
          <c:showLegendKey val="0"/>
          <c:showVal val="0"/>
          <c:showCatName val="0"/>
          <c:showSerName val="0"/>
          <c:showPercent val="0"/>
          <c:showBubbleSize val="0"/>
        </c:dLbls>
        <c:gapWidth val="150"/>
        <c:axId val="838037176"/>
        <c:axId val="838040424"/>
      </c:barChart>
      <c:catAx>
        <c:axId val="83803717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38040424"/>
        <c:crosses val="autoZero"/>
        <c:auto val="1"/>
        <c:lblAlgn val="ctr"/>
        <c:lblOffset val="100"/>
        <c:tickLblSkip val="1"/>
        <c:tickMarkSkip val="1"/>
        <c:noMultiLvlLbl val="0"/>
      </c:catAx>
      <c:valAx>
        <c:axId val="8380404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38037176"/>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oddHeader>&amp;Lgroupe des coopérations de l'UE au Sénégal</c:oddHeader>
      <c:oddFooter>&amp;Lsituation au 22 juillet 2009</c:oddFooter>
    </c:headerFooter>
    <c:pageMargins b="0.984251969" l="0.787401575" r="0.787401575"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secteurs "chéris" des EM de l'UE en 2010</a:t>
            </a:r>
          </a:p>
        </c:rich>
      </c:tx>
      <c:layout>
        <c:manualLayout>
          <c:xMode val="edge"/>
          <c:yMode val="edge"/>
          <c:x val="0.345261121856867"/>
          <c:y val="0.0268817424829483"/>
        </c:manualLayout>
      </c:layout>
      <c:overlay val="0"/>
      <c:spPr>
        <a:noFill/>
        <a:ln w="25400">
          <a:noFill/>
        </a:ln>
      </c:spPr>
    </c:title>
    <c:autoTitleDeleted val="0"/>
    <c:view3D>
      <c:rotX val="20"/>
      <c:rotY val="150"/>
      <c:rAngAx val="0"/>
      <c:perspective val="0"/>
    </c:view3D>
    <c:floor>
      <c:thickness val="0"/>
    </c:floor>
    <c:sideWall>
      <c:thickness val="0"/>
    </c:sideWall>
    <c:backWall>
      <c:thickness val="0"/>
    </c:backWall>
    <c:plotArea>
      <c:layout>
        <c:manualLayout>
          <c:layoutTarget val="inner"/>
          <c:xMode val="edge"/>
          <c:yMode val="edge"/>
          <c:x val="0.0531914893617021"/>
          <c:y val="0.342742216657591"/>
          <c:w val="0.852030947775628"/>
          <c:h val="0.563172505017766"/>
        </c:manualLayout>
      </c:layout>
      <c:pie3DChart>
        <c:varyColors val="1"/>
        <c:ser>
          <c:idx val="0"/>
          <c:order val="0"/>
          <c:spPr>
            <a:solidFill>
              <a:srgbClr val="9999FF"/>
            </a:solidFill>
            <a:ln w="12700">
              <a:solidFill>
                <a:srgbClr val="000000"/>
              </a:solidFill>
              <a:prstDash val="solid"/>
            </a:ln>
          </c:spPr>
          <c:dPt>
            <c:idx val="1"/>
            <c:bubble3D val="0"/>
            <c:spPr>
              <a:solidFill>
                <a:srgbClr val="FFCC99"/>
              </a:solidFill>
              <a:ln w="12700">
                <a:solidFill>
                  <a:srgbClr val="000000"/>
                </a:solidFill>
                <a:prstDash val="solid"/>
              </a:ln>
            </c:spPr>
          </c:dPt>
          <c:dPt>
            <c:idx val="2"/>
            <c:bubble3D val="0"/>
            <c:spPr>
              <a:solidFill>
                <a:srgbClr val="0000D4"/>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CCCCFF"/>
              </a:solidFill>
              <a:ln w="12700">
                <a:solidFill>
                  <a:srgbClr val="000000"/>
                </a:solidFill>
                <a:prstDash val="solid"/>
              </a:ln>
            </c:spPr>
          </c:dPt>
          <c:dPt>
            <c:idx val="5"/>
            <c:bubble3D val="0"/>
            <c:spPr>
              <a:solidFill>
                <a:srgbClr val="800080"/>
              </a:solidFill>
              <a:ln w="12700">
                <a:solidFill>
                  <a:srgbClr val="000000"/>
                </a:solidFill>
                <a:prstDash val="solid"/>
              </a:ln>
            </c:spPr>
          </c:dPt>
          <c:dPt>
            <c:idx val="6"/>
            <c:bubble3D val="0"/>
            <c:spPr>
              <a:solidFill>
                <a:srgbClr val="FFFFCC"/>
              </a:solidFill>
              <a:ln w="12700">
                <a:solidFill>
                  <a:srgbClr val="000000"/>
                </a:solidFill>
                <a:prstDash val="solid"/>
              </a:ln>
            </c:spPr>
          </c:dPt>
          <c:dLbls>
            <c:dLbl>
              <c:idx val="0"/>
              <c:tx>
                <c:rich>
                  <a:bodyPr/>
                  <a:lstStyle/>
                  <a:p>
                    <a:pPr>
                      <a:defRPr sz="1000" b="0" i="0" u="none" strike="noStrike" baseline="0">
                        <a:solidFill>
                          <a:srgbClr val="000000"/>
                        </a:solidFill>
                        <a:latin typeface="Arial"/>
                        <a:ea typeface="Arial"/>
                        <a:cs typeface="Arial"/>
                      </a:defRPr>
                    </a:pPr>
                    <a:r>
                      <a:t>IND
5%</a:t>
                    </a:r>
                  </a:p>
                </c:rich>
              </c:tx>
              <c:spPr>
                <a:noFill/>
                <a:ln w="25400">
                  <a:noFill/>
                </a:ln>
              </c:spPr>
              <c:showLegendKey val="0"/>
              <c:showVal val="0"/>
              <c:showCatName val="0"/>
              <c:showSerName val="0"/>
              <c:showPercent val="0"/>
              <c:showBubbleSize val="0"/>
            </c:dLbl>
            <c:dLbl>
              <c:idx val="1"/>
              <c:tx>
                <c:rich>
                  <a:bodyPr/>
                  <a:lstStyle/>
                  <a:p>
                    <a:pPr>
                      <a:defRPr sz="1000" b="0" i="0" u="none" strike="noStrike" baseline="0">
                        <a:solidFill>
                          <a:srgbClr val="000000"/>
                        </a:solidFill>
                        <a:latin typeface="Arial"/>
                        <a:ea typeface="Arial"/>
                        <a:cs typeface="Arial"/>
                      </a:defRPr>
                    </a:pPr>
                    <a:r>
                      <a:t>AGRI
2%</a:t>
                    </a:r>
                  </a:p>
                </c:rich>
              </c:tx>
              <c:spPr>
                <a:noFill/>
                <a:ln w="25400">
                  <a:noFill/>
                </a:ln>
              </c:spPr>
              <c:showLegendKey val="0"/>
              <c:showVal val="0"/>
              <c:showCatName val="0"/>
              <c:showSerName val="0"/>
              <c:showPercent val="0"/>
              <c:showBubbleSize val="0"/>
            </c:dLbl>
            <c:dLbl>
              <c:idx val="2"/>
              <c:tx>
                <c:rich>
                  <a:bodyPr/>
                  <a:lstStyle/>
                  <a:p>
                    <a:pPr>
                      <a:defRPr sz="1000" b="0" i="0" u="none" strike="noStrike" baseline="0">
                        <a:solidFill>
                          <a:srgbClr val="000000"/>
                        </a:solidFill>
                        <a:latin typeface="Arial"/>
                        <a:ea typeface="Arial"/>
                        <a:cs typeface="Arial"/>
                      </a:defRPr>
                    </a:pPr>
                    <a:r>
                      <a:t>FIN
6%</a:t>
                    </a:r>
                  </a:p>
                </c:rich>
              </c:tx>
              <c:spPr>
                <a:noFill/>
                <a:ln w="25400">
                  <a:noFill/>
                </a:ln>
              </c:spPr>
              <c:showLegendKey val="0"/>
              <c:showVal val="0"/>
              <c:showCatName val="0"/>
              <c:showSerName val="0"/>
              <c:showPercent val="0"/>
              <c:showBubbleSize val="0"/>
            </c:dLbl>
            <c:dLbl>
              <c:idx val="3"/>
              <c:tx>
                <c:rich>
                  <a:bodyPr/>
                  <a:lstStyle/>
                  <a:p>
                    <a:pPr>
                      <a:defRPr sz="1000" b="0" i="0" u="none" strike="noStrike" baseline="0">
                        <a:solidFill>
                          <a:srgbClr val="000000"/>
                        </a:solidFill>
                        <a:latin typeface="Arial"/>
                        <a:ea typeface="Arial"/>
                        <a:cs typeface="Arial"/>
                      </a:defRPr>
                    </a:pPr>
                    <a:r>
                      <a:t>SANT
3%</a:t>
                    </a:r>
                  </a:p>
                </c:rich>
              </c:tx>
              <c:spPr>
                <a:noFill/>
                <a:ln w="25400">
                  <a:noFill/>
                </a:ln>
              </c:spPr>
              <c:showLegendKey val="0"/>
              <c:showVal val="0"/>
              <c:showCatName val="0"/>
              <c:showSerName val="0"/>
              <c:showPercent val="0"/>
              <c:showBubbleSize val="0"/>
            </c:dLbl>
            <c:dLbl>
              <c:idx val="4"/>
              <c:tx>
                <c:rich>
                  <a:bodyPr/>
                  <a:lstStyle/>
                  <a:p>
                    <a:pPr>
                      <a:defRPr sz="1000" b="0" i="0" u="none" strike="noStrike" baseline="0">
                        <a:solidFill>
                          <a:srgbClr val="000000"/>
                        </a:solidFill>
                        <a:latin typeface="Arial"/>
                        <a:ea typeface="Arial"/>
                        <a:cs typeface="Arial"/>
                      </a:defRPr>
                    </a:pPr>
                    <a:r>
                      <a:t>EDU 
3%</a:t>
                    </a:r>
                  </a:p>
                </c:rich>
              </c:tx>
              <c:spPr>
                <a:noFill/>
                <a:ln w="25400">
                  <a:noFill/>
                </a:ln>
              </c:spPr>
              <c:showLegendKey val="0"/>
              <c:showVal val="0"/>
              <c:showCatName val="0"/>
              <c:showSerName val="0"/>
              <c:showPercent val="0"/>
              <c:showBubbleSize val="0"/>
            </c:dLbl>
            <c:dLbl>
              <c:idx val="5"/>
              <c:tx>
                <c:rich>
                  <a:bodyPr/>
                  <a:lstStyle/>
                  <a:p>
                    <a:r>
                      <a:t>CIV
3%</a:t>
                    </a:r>
                  </a:p>
                </c:rich>
              </c:tx>
              <c:showLegendKey val="0"/>
              <c:showVal val="0"/>
              <c:showCatName val="0"/>
              <c:showSerName val="0"/>
              <c:showPercent val="0"/>
              <c:showBubbleSize val="0"/>
            </c:dLbl>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2010'!$A$23:$A$28,' SI 2010'!$A$30)</c:f>
              <c:strCache>
                <c:ptCount val="7"/>
                <c:pt idx="0">
                  <c:v>Industrie, PME, Commerce &amp; Services, Secteur Minier</c:v>
                </c:pt>
                <c:pt idx="1">
                  <c:v>Agriculture et Elevage</c:v>
                </c:pt>
                <c:pt idx="2">
                  <c:v>Microfinance et Services Financiers</c:v>
                </c:pt>
                <c:pt idx="3">
                  <c:v>santé</c:v>
                </c:pt>
                <c:pt idx="4">
                  <c:v>Education</c:v>
                </c:pt>
                <c:pt idx="5">
                  <c:v>Societé civile</c:v>
                </c:pt>
                <c:pt idx="6">
                  <c:v>autres</c:v>
                </c:pt>
              </c:strCache>
            </c:strRef>
          </c:cat>
          <c:val>
            <c:numRef>
              <c:f>(' SI 2010'!$C$23:$C$28,' SI 2010'!$C$30)</c:f>
              <c:numCache>
                <c:formatCode>#,##0</c:formatCode>
                <c:ptCount val="7"/>
                <c:pt idx="0">
                  <c:v>10120.0</c:v>
                </c:pt>
                <c:pt idx="1">
                  <c:v>3499.0</c:v>
                </c:pt>
                <c:pt idx="2">
                  <c:v>11812.0</c:v>
                </c:pt>
                <c:pt idx="3" formatCode="General">
                  <c:v>6368.0</c:v>
                </c:pt>
                <c:pt idx="4">
                  <c:v>6569.0</c:v>
                </c:pt>
                <c:pt idx="5">
                  <c:v>6600.0</c:v>
                </c:pt>
                <c:pt idx="6">
                  <c:v>166882.0</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Lbls>
            <c:numFmt formatCode="0%" sourceLinked="0"/>
            <c:spPr>
              <a:noFill/>
              <a:ln w="25400">
                <a:noFill/>
              </a:ln>
            </c:spPr>
            <c:txPr>
              <a:bodyPr/>
              <a:lstStyle/>
              <a:p>
                <a:pPr>
                  <a:defRPr sz="197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2010'!$A$23:$A$28,' SI 2010'!$A$30)</c:f>
              <c:strCache>
                <c:ptCount val="7"/>
                <c:pt idx="0">
                  <c:v>Industrie, PME, Commerce &amp; Services, Secteur Minier</c:v>
                </c:pt>
                <c:pt idx="1">
                  <c:v>Agriculture et Elevage</c:v>
                </c:pt>
                <c:pt idx="2">
                  <c:v>Microfinance et Services Financiers</c:v>
                </c:pt>
                <c:pt idx="3">
                  <c:v>santé</c:v>
                </c:pt>
                <c:pt idx="4">
                  <c:v>Education</c:v>
                </c:pt>
                <c:pt idx="5">
                  <c:v>Societé civile</c:v>
                </c:pt>
                <c:pt idx="6">
                  <c:v>autres</c:v>
                </c:pt>
              </c:strCache>
            </c:strRef>
          </c:cat>
          <c:val>
            <c:numRef>
              <c:f>' SI 2009'!$B$22:$B$27</c:f>
              <c:numCache>
                <c:formatCode>General</c:formatCode>
                <c:ptCount val="6"/>
                <c:pt idx="0">
                  <c:v>5.0</c:v>
                </c:pt>
                <c:pt idx="1">
                  <c:v>4.0</c:v>
                </c:pt>
                <c:pt idx="2">
                  <c:v>4.0</c:v>
                </c:pt>
                <c:pt idx="3">
                  <c:v>4.0</c:v>
                </c:pt>
                <c:pt idx="4">
                  <c:v>4.0</c:v>
                </c:pt>
                <c:pt idx="5">
                  <c:v>4.0</c:v>
                </c:pt>
              </c:numCache>
            </c:numRef>
          </c:val>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dPt>
          <c:dLbls>
            <c:numFmt formatCode="0%" sourceLinked="0"/>
            <c:spPr>
              <a:noFill/>
              <a:ln w="25400">
                <a:noFill/>
              </a:ln>
            </c:spPr>
            <c:txPr>
              <a:bodyPr/>
              <a:lstStyle/>
              <a:p>
                <a:pPr>
                  <a:defRPr sz="197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2010'!$A$23:$A$28,' SI 2010'!$A$30)</c:f>
              <c:strCache>
                <c:ptCount val="7"/>
                <c:pt idx="0">
                  <c:v>Industrie, PME, Commerce &amp; Services, Secteur Minier</c:v>
                </c:pt>
                <c:pt idx="1">
                  <c:v>Agriculture et Elevage</c:v>
                </c:pt>
                <c:pt idx="2">
                  <c:v>Microfinance et Services Financiers</c:v>
                </c:pt>
                <c:pt idx="3">
                  <c:v>santé</c:v>
                </c:pt>
                <c:pt idx="4">
                  <c:v>Education</c:v>
                </c:pt>
                <c:pt idx="5">
                  <c:v>Societé civile</c:v>
                </c:pt>
                <c:pt idx="6">
                  <c:v>autres</c:v>
                </c:pt>
              </c:strCache>
            </c:strRef>
          </c:cat>
          <c:val>
            <c:numRef>
              <c:f>' SI 2009'!$B$23</c:f>
              <c:numCache>
                <c:formatCode>General</c:formatCode>
                <c:ptCount val="1"/>
                <c:pt idx="0">
                  <c:v>4.0</c:v>
                </c:pt>
              </c:numCache>
            </c:numRef>
          </c:val>
        </c:ser>
        <c:ser>
          <c:idx val="3"/>
          <c:order val="3"/>
          <c:spPr>
            <a:solidFill>
              <a:srgbClr val="CCFFFF"/>
            </a:solidFill>
            <a:ln w="12700">
              <a:solidFill>
                <a:srgbClr val="000000"/>
              </a:solidFill>
              <a:prstDash val="solid"/>
            </a:ln>
          </c:spPr>
          <c:dPt>
            <c:idx val="0"/>
            <c:bubble3D val="0"/>
            <c:spPr>
              <a:solidFill>
                <a:srgbClr val="9999FF"/>
              </a:solidFill>
              <a:ln w="12700">
                <a:solidFill>
                  <a:srgbClr val="000000"/>
                </a:solidFill>
                <a:prstDash val="solid"/>
              </a:ln>
            </c:spPr>
          </c:dPt>
          <c:dLbls>
            <c:numFmt formatCode="0%" sourceLinked="0"/>
            <c:spPr>
              <a:noFill/>
              <a:ln w="25400">
                <a:noFill/>
              </a:ln>
            </c:spPr>
            <c:txPr>
              <a:bodyPr/>
              <a:lstStyle/>
              <a:p>
                <a:pPr>
                  <a:defRPr sz="197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2010'!$A$23:$A$28,' SI 2010'!$A$30)</c:f>
              <c:strCache>
                <c:ptCount val="7"/>
                <c:pt idx="0">
                  <c:v>Industrie, PME, Commerce &amp; Services, Secteur Minier</c:v>
                </c:pt>
                <c:pt idx="1">
                  <c:v>Agriculture et Elevage</c:v>
                </c:pt>
                <c:pt idx="2">
                  <c:v>Microfinance et Services Financiers</c:v>
                </c:pt>
                <c:pt idx="3">
                  <c:v>santé</c:v>
                </c:pt>
                <c:pt idx="4">
                  <c:v>Education</c:v>
                </c:pt>
                <c:pt idx="5">
                  <c:v>Societé civile</c:v>
                </c:pt>
                <c:pt idx="6">
                  <c:v>autres</c:v>
                </c:pt>
              </c:strCache>
            </c:strRef>
          </c:cat>
          <c:val>
            <c:numRef>
              <c:f>' SI 2009'!$B$23</c:f>
              <c:numCache>
                <c:formatCode>General</c:formatCode>
                <c:ptCount val="1"/>
                <c:pt idx="0">
                  <c:v>4.0</c:v>
                </c:pt>
              </c:numCache>
            </c:numRef>
          </c:val>
        </c:ser>
        <c:ser>
          <c:idx val="4"/>
          <c:order val="4"/>
          <c:spPr>
            <a:solidFill>
              <a:srgbClr val="660066"/>
            </a:solidFill>
            <a:ln w="12700">
              <a:solidFill>
                <a:srgbClr val="000000"/>
              </a:solidFill>
              <a:prstDash val="solid"/>
            </a:ln>
          </c:spPr>
          <c:dPt>
            <c:idx val="0"/>
            <c:bubble3D val="0"/>
            <c:spPr>
              <a:solidFill>
                <a:srgbClr val="9999FF"/>
              </a:solidFill>
              <a:ln w="12700">
                <a:solidFill>
                  <a:srgbClr val="000000"/>
                </a:solidFill>
                <a:prstDash val="solid"/>
              </a:ln>
            </c:spPr>
          </c:dPt>
          <c:dLbls>
            <c:numFmt formatCode="0%" sourceLinked="0"/>
            <c:spPr>
              <a:noFill/>
              <a:ln w="25400">
                <a:noFill/>
              </a:ln>
            </c:spPr>
            <c:txPr>
              <a:bodyPr/>
              <a:lstStyle/>
              <a:p>
                <a:pPr>
                  <a:defRPr sz="197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2010'!$A$23:$A$28,' SI 2010'!$A$30)</c:f>
              <c:strCache>
                <c:ptCount val="7"/>
                <c:pt idx="0">
                  <c:v>Industrie, PME, Commerce &amp; Services, Secteur Minier</c:v>
                </c:pt>
                <c:pt idx="1">
                  <c:v>Agriculture et Elevage</c:v>
                </c:pt>
                <c:pt idx="2">
                  <c:v>Microfinance et Services Financiers</c:v>
                </c:pt>
                <c:pt idx="3">
                  <c:v>santé</c:v>
                </c:pt>
                <c:pt idx="4">
                  <c:v>Education</c:v>
                </c:pt>
                <c:pt idx="5">
                  <c:v>Societé civile</c:v>
                </c:pt>
                <c:pt idx="6">
                  <c:v>autres</c:v>
                </c:pt>
              </c:strCache>
            </c:strRef>
          </c:cat>
          <c:val>
            <c:numRef>
              <c:f>' SI 2009'!$B$23</c:f>
              <c:numCache>
                <c:formatCode>General</c:formatCode>
                <c:ptCount val="1"/>
                <c:pt idx="0">
                  <c:v>4.0</c:v>
                </c:pt>
              </c:numCache>
            </c:numRef>
          </c:val>
        </c:ser>
        <c:dLbls>
          <c:showLegendKey val="0"/>
          <c:showVal val="0"/>
          <c:showCatName val="1"/>
          <c:showSerName val="0"/>
          <c:showPercent val="1"/>
          <c:showBubbleSize val="0"/>
          <c:showLeaderLines val="1"/>
        </c:dLbls>
      </c:pie3DChart>
      <c:spPr>
        <a:noFill/>
        <a:ln w="25400">
          <a:noFill/>
        </a:ln>
      </c:spPr>
    </c:plotArea>
    <c:legend>
      <c:legendPos val="t"/>
      <c:layout>
        <c:manualLayout>
          <c:xMode val="edge"/>
          <c:yMode val="edge"/>
          <c:x val="0.692456479690522"/>
          <c:y val="0.0295699167312431"/>
          <c:w val="0.30174081237911"/>
          <c:h val="0.189516284504785"/>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0.984251969" l="0.787401575" r="0.787401575" t="0.984251969" header="0.4921259845" footer="0.492125984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cinq principaux secteurs de concentration des EM de l'UE en 2010</a:t>
            </a:r>
          </a:p>
        </c:rich>
      </c:tx>
      <c:layout>
        <c:manualLayout>
          <c:xMode val="edge"/>
          <c:yMode val="edge"/>
          <c:x val="0.254352030947776"/>
          <c:y val="0.026448362720403"/>
        </c:manualLayout>
      </c:layout>
      <c:overlay val="0"/>
      <c:spPr>
        <a:noFill/>
        <a:ln w="25400">
          <a:noFill/>
        </a:ln>
      </c:spPr>
    </c:title>
    <c:autoTitleDeleted val="0"/>
    <c:view3D>
      <c:rotX val="15"/>
      <c:rotY val="50"/>
      <c:rAngAx val="0"/>
      <c:perspective val="0"/>
    </c:view3D>
    <c:floor>
      <c:thickness val="0"/>
    </c:floor>
    <c:sideWall>
      <c:thickness val="0"/>
    </c:sideWall>
    <c:backWall>
      <c:thickness val="0"/>
    </c:backWall>
    <c:plotArea>
      <c:layout>
        <c:manualLayout>
          <c:layoutTarget val="inner"/>
          <c:xMode val="edge"/>
          <c:yMode val="edge"/>
          <c:x val="0.179883945841393"/>
          <c:y val="0.191435768261965"/>
          <c:w val="0.735009671179884"/>
          <c:h val="0.380352644836272"/>
        </c:manualLayout>
      </c:layout>
      <c:pie3DChart>
        <c:varyColors val="1"/>
        <c:ser>
          <c:idx val="0"/>
          <c:order val="0"/>
          <c:spPr>
            <a:solidFill>
              <a:srgbClr val="9999FF"/>
            </a:solidFill>
            <a:ln w="12700">
              <a:solidFill>
                <a:srgbClr val="000000"/>
              </a:solidFill>
              <a:prstDash val="solid"/>
            </a:ln>
          </c:spPr>
          <c:dPt>
            <c:idx val="0"/>
            <c:bubble3D val="0"/>
            <c:spPr>
              <a:solidFill>
                <a:srgbClr val="993366"/>
              </a:solidFill>
              <a:ln w="12700">
                <a:solidFill>
                  <a:srgbClr val="000000"/>
                </a:solidFill>
                <a:prstDash val="solid"/>
              </a:ln>
            </c:spPr>
          </c:dPt>
          <c:dPt>
            <c:idx val="1"/>
            <c:bubble3D val="0"/>
            <c:spPr>
              <a:solidFill>
                <a:srgbClr val="FF8080"/>
              </a:solidFill>
              <a:ln w="12700">
                <a:solidFill>
                  <a:srgbClr val="000000"/>
                </a:solidFill>
                <a:prstDash val="solid"/>
              </a:ln>
            </c:spPr>
          </c:dPt>
          <c:dPt>
            <c:idx val="2"/>
            <c:bubble3D val="0"/>
            <c:explosion val="2"/>
            <c:spPr>
              <a:solidFill>
                <a:srgbClr val="FFCC99"/>
              </a:solidFill>
              <a:ln w="12700">
                <a:solidFill>
                  <a:srgbClr val="000000"/>
                </a:solidFill>
                <a:prstDash val="solid"/>
              </a:ln>
            </c:spPr>
          </c:dPt>
          <c:dPt>
            <c:idx val="3"/>
            <c:bubble3D val="0"/>
            <c:explosion val="6"/>
            <c:spPr>
              <a:solidFill>
                <a:srgbClr val="CCCCFF"/>
              </a:solidFill>
              <a:ln w="12700">
                <a:solidFill>
                  <a:srgbClr val="000000"/>
                </a:solidFill>
                <a:prstDash val="solid"/>
              </a:ln>
            </c:spPr>
          </c:dPt>
          <c:dPt>
            <c:idx val="4"/>
            <c:bubble3D val="0"/>
            <c:explosion val="13"/>
            <c:spPr>
              <a:solidFill>
                <a:srgbClr val="660066"/>
              </a:solidFill>
              <a:ln w="12700">
                <a:solidFill>
                  <a:srgbClr val="000000"/>
                </a:solidFill>
                <a:prstDash val="solid"/>
              </a:ln>
            </c:spPr>
          </c:dPt>
          <c:dPt>
            <c:idx val="5"/>
            <c:bubble3D val="0"/>
            <c:spPr>
              <a:solidFill>
                <a:srgbClr val="FFFFCC"/>
              </a:solidFill>
              <a:ln w="12700">
                <a:solidFill>
                  <a:srgbClr val="000000"/>
                </a:solidFill>
                <a:prstDash val="solid"/>
              </a:ln>
            </c:spPr>
          </c:dPt>
          <c:dLbls>
            <c:dLbl>
              <c:idx val="0"/>
              <c:tx>
                <c:rich>
                  <a:bodyPr/>
                  <a:lstStyle/>
                  <a:p>
                    <a:pPr>
                      <a:defRPr sz="1000" b="0" i="0" u="none" strike="noStrike" baseline="0">
                        <a:solidFill>
                          <a:srgbClr val="000000"/>
                        </a:solidFill>
                        <a:latin typeface="Arial"/>
                        <a:ea typeface="Arial"/>
                        <a:cs typeface="Arial"/>
                      </a:defRPr>
                    </a:pPr>
                    <a:r>
                      <a:t>ABG
24%</a:t>
                    </a:r>
                  </a:p>
                </c:rich>
              </c:tx>
              <c:spPr>
                <a:noFill/>
                <a:ln w="25400">
                  <a:noFill/>
                </a:ln>
              </c:spPr>
              <c:showLegendKey val="0"/>
              <c:showVal val="0"/>
              <c:showCatName val="0"/>
              <c:showSerName val="0"/>
              <c:showPercent val="0"/>
              <c:showBubbleSize val="0"/>
            </c:dLbl>
            <c:dLbl>
              <c:idx val="1"/>
              <c:tx>
                <c:rich>
                  <a:bodyPr/>
                  <a:lstStyle/>
                  <a:p>
                    <a:pPr>
                      <a:defRPr sz="1000" b="0" i="0" u="none" strike="noStrike" baseline="0">
                        <a:solidFill>
                          <a:srgbClr val="000000"/>
                        </a:solidFill>
                        <a:latin typeface="Arial"/>
                        <a:ea typeface="Arial"/>
                        <a:cs typeface="Arial"/>
                      </a:defRPr>
                    </a:pPr>
                    <a:r>
                      <a:t>INFRA
21%</a:t>
                    </a:r>
                  </a:p>
                </c:rich>
              </c:tx>
              <c:spPr>
                <a:noFill/>
                <a:ln w="25400">
                  <a:noFill/>
                </a:ln>
              </c:spPr>
              <c:showLegendKey val="0"/>
              <c:showVal val="0"/>
              <c:showCatName val="0"/>
              <c:showSerName val="0"/>
              <c:showPercent val="0"/>
              <c:showBubbleSize val="0"/>
            </c:dLbl>
            <c:dLbl>
              <c:idx val="2"/>
              <c:tx>
                <c:rich>
                  <a:bodyPr/>
                  <a:lstStyle/>
                  <a:p>
                    <a:pPr>
                      <a:defRPr sz="1000" b="0" i="0" u="none" strike="noStrike" baseline="0">
                        <a:solidFill>
                          <a:srgbClr val="000000"/>
                        </a:solidFill>
                        <a:latin typeface="Arial"/>
                        <a:ea typeface="Arial"/>
                        <a:cs typeface="Arial"/>
                      </a:defRPr>
                    </a:pPr>
                    <a:r>
                      <a:t>IND
5%</a:t>
                    </a:r>
                  </a:p>
                </c:rich>
              </c:tx>
              <c:spPr>
                <a:noFill/>
                <a:ln w="25400">
                  <a:noFill/>
                </a:ln>
              </c:spPr>
              <c:showLegendKey val="0"/>
              <c:showVal val="0"/>
              <c:showCatName val="0"/>
              <c:showSerName val="0"/>
              <c:showPercent val="0"/>
              <c:showBubbleSize val="0"/>
            </c:dLbl>
            <c:dLbl>
              <c:idx val="3"/>
              <c:tx>
                <c:rich>
                  <a:bodyPr/>
                  <a:lstStyle/>
                  <a:p>
                    <a:pPr>
                      <a:defRPr sz="1000" b="0" i="0" u="none" strike="noStrike" baseline="0">
                        <a:solidFill>
                          <a:srgbClr val="000000"/>
                        </a:solidFill>
                        <a:latin typeface="Arial"/>
                        <a:ea typeface="Arial"/>
                        <a:cs typeface="Arial"/>
                      </a:defRPr>
                    </a:pPr>
                    <a:r>
                      <a:t>GOUV LOC
5%</a:t>
                    </a:r>
                  </a:p>
                </c:rich>
              </c:tx>
              <c:spPr>
                <a:noFill/>
                <a:ln w="25400">
                  <a:noFill/>
                </a:ln>
              </c:spPr>
              <c:showLegendKey val="0"/>
              <c:showVal val="0"/>
              <c:showCatName val="0"/>
              <c:showSerName val="0"/>
              <c:showPercent val="0"/>
              <c:showBubbleSize val="0"/>
            </c:dLbl>
            <c:dLbl>
              <c:idx val="4"/>
              <c:tx>
                <c:rich>
                  <a:bodyPr/>
                  <a:lstStyle/>
                  <a:p>
                    <a:pPr>
                      <a:defRPr sz="1000" b="0" i="0" u="none" strike="noStrike" baseline="0">
                        <a:solidFill>
                          <a:srgbClr val="000000"/>
                        </a:solidFill>
                        <a:latin typeface="Arial"/>
                        <a:ea typeface="Arial"/>
                        <a:cs typeface="Arial"/>
                      </a:defRPr>
                    </a:pPr>
                    <a:r>
                      <a:t>ENV
5%</a:t>
                    </a:r>
                  </a:p>
                </c:rich>
              </c:tx>
              <c:spPr>
                <a:noFill/>
                <a:ln w="25400">
                  <a:noFill/>
                </a:ln>
              </c:spPr>
              <c:showLegendKey val="0"/>
              <c:showVal val="0"/>
              <c:showCatName val="0"/>
              <c:showSerName val="0"/>
              <c:showPercent val="0"/>
              <c:showBubbleSize val="0"/>
            </c:dLbl>
            <c:dLbl>
              <c:idx val="5"/>
              <c:tx>
                <c:rich>
                  <a:bodyPr/>
                  <a:lstStyle/>
                  <a:p>
                    <a:pPr>
                      <a:defRPr sz="1000" b="0" i="0" u="none" strike="noStrike" baseline="0">
                        <a:solidFill>
                          <a:srgbClr val="000000"/>
                        </a:solidFill>
                        <a:latin typeface="Arial"/>
                        <a:ea typeface="Arial"/>
                        <a:cs typeface="Arial"/>
                      </a:defRPr>
                    </a:pPr>
                    <a:r>
                      <a:t>autres
45%</a:t>
                    </a:r>
                  </a:p>
                </c:rich>
              </c:tx>
              <c:spPr>
                <a:noFill/>
                <a:ln w="25400">
                  <a:noFill/>
                </a:ln>
              </c:spPr>
              <c:showLegendKey val="0"/>
              <c:showVal val="0"/>
              <c:showCatName val="0"/>
              <c:showSerName val="0"/>
              <c:showPercent val="0"/>
              <c:showBubbleSize val="0"/>
            </c:dLbl>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2010'!$A$34:$A$38,' SI 2010'!$A$40)</c:f>
              <c:strCache>
                <c:ptCount val="6"/>
                <c:pt idx="0">
                  <c:v>Appui budgétaire général</c:v>
                </c:pt>
                <c:pt idx="1">
                  <c:v>Infrastructures (transports, communications….)</c:v>
                </c:pt>
                <c:pt idx="2">
                  <c:v>Industrie, PME, Commerce &amp; Services, Secteur Minier</c:v>
                </c:pt>
                <c:pt idx="3">
                  <c:v>Décentralisation et gouvernance locale</c:v>
                </c:pt>
                <c:pt idx="4">
                  <c:v>environnement</c:v>
                </c:pt>
                <c:pt idx="5">
                  <c:v>autres</c:v>
                </c:pt>
              </c:strCache>
            </c:strRef>
          </c:cat>
          <c:val>
            <c:numRef>
              <c:f>(' SI 2010'!$C$34:$C$38,' SI 2010'!$C$40)</c:f>
              <c:numCache>
                <c:formatCode>#,##0</c:formatCode>
                <c:ptCount val="6"/>
                <c:pt idx="0">
                  <c:v>49000.0</c:v>
                </c:pt>
                <c:pt idx="1">
                  <c:v>43500.0</c:v>
                </c:pt>
                <c:pt idx="2">
                  <c:v>10120.0</c:v>
                </c:pt>
                <c:pt idx="3">
                  <c:v>10850.0</c:v>
                </c:pt>
                <c:pt idx="4">
                  <c:v>9500.0</c:v>
                </c:pt>
                <c:pt idx="5">
                  <c:v>98380.0</c:v>
                </c:pt>
              </c:numCache>
            </c:numRef>
          </c:val>
        </c:ser>
        <c:dLbls>
          <c:showLegendKey val="0"/>
          <c:showVal val="0"/>
          <c:showCatName val="1"/>
          <c:showSerName val="0"/>
          <c:showPercent val="1"/>
          <c:showBubbleSize val="0"/>
          <c:showLeaderLines val="1"/>
        </c:dLbls>
      </c:pie3DChart>
      <c:spPr>
        <a:noFill/>
        <a:ln w="25400">
          <a:noFill/>
        </a:ln>
      </c:spPr>
    </c:plotArea>
    <c:legend>
      <c:legendPos val="b"/>
      <c:layout>
        <c:manualLayout>
          <c:xMode val="edge"/>
          <c:yMode val="edge"/>
          <c:x val="0.694390715667311"/>
          <c:y val="0.840050377833753"/>
          <c:w val="0.30174081237911"/>
          <c:h val="0.152392947103275"/>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0.984251969" l="0.787401575" r="0.787401575" t="0.984251969" header="0.4921259845" footer="0.4921259845"/>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75" b="1" i="0" u="none" strike="noStrike" baseline="0">
                <a:solidFill>
                  <a:srgbClr val="000000"/>
                </a:solidFill>
                <a:latin typeface="Arial"/>
                <a:ea typeface="Arial"/>
                <a:cs typeface="Arial"/>
              </a:defRPr>
            </a:pPr>
            <a:r>
              <a:t>secteurs "orphelins" de l'UE en 2010</a:t>
            </a:r>
          </a:p>
        </c:rich>
      </c:tx>
      <c:layout>
        <c:manualLayout>
          <c:xMode val="edge"/>
          <c:yMode val="edge"/>
          <c:x val="0.315373208106772"/>
          <c:y val="0.027426921688921"/>
        </c:manualLayout>
      </c:layout>
      <c:overlay val="0"/>
      <c:spPr>
        <a:noFill/>
        <a:ln w="25400">
          <a:noFill/>
        </a:ln>
      </c:spPr>
    </c:title>
    <c:autoTitleDeleted val="0"/>
    <c:view3D>
      <c:rotX val="20"/>
      <c:rotY val="130"/>
      <c:rAngAx val="0"/>
      <c:perspective val="0"/>
    </c:view3D>
    <c:floor>
      <c:thickness val="0"/>
    </c:floor>
    <c:sideWall>
      <c:thickness val="0"/>
    </c:sideWall>
    <c:backWall>
      <c:thickness val="0"/>
    </c:backWall>
    <c:plotArea>
      <c:layout>
        <c:manualLayout>
          <c:layoutTarget val="inner"/>
          <c:xMode val="edge"/>
          <c:yMode val="edge"/>
          <c:x val="0.0642609985170539"/>
          <c:y val="0.29736557199567"/>
          <c:w val="0.714780029658922"/>
          <c:h val="0.496571634788885"/>
        </c:manualLayout>
      </c:layout>
      <c:pie3DChart>
        <c:varyColors val="1"/>
        <c:ser>
          <c:idx val="0"/>
          <c:order val="0"/>
          <c:spPr>
            <a:solidFill>
              <a:srgbClr val="9999FF"/>
            </a:solidFill>
            <a:ln w="12700">
              <a:solidFill>
                <a:srgbClr val="000000"/>
              </a:solidFill>
              <a:prstDash val="solid"/>
            </a:ln>
          </c:spPr>
          <c:dPt>
            <c:idx val="1"/>
            <c:bubble3D val="0"/>
            <c:spPr>
              <a:solidFill>
                <a:srgbClr val="993366"/>
              </a:solidFill>
              <a:ln w="12700">
                <a:solidFill>
                  <a:srgbClr val="000000"/>
                </a:solidFill>
                <a:prstDash val="solid"/>
              </a:ln>
            </c:spPr>
          </c:dPt>
          <c:dPt>
            <c:idx val="2"/>
            <c:bubble3D val="0"/>
            <c:explosion val="13"/>
            <c:spPr>
              <a:solidFill>
                <a:srgbClr val="FFFF00"/>
              </a:solidFill>
              <a:ln w="12700">
                <a:solidFill>
                  <a:srgbClr val="000000"/>
                </a:solidFill>
                <a:prstDash val="solid"/>
              </a:ln>
            </c:spPr>
          </c:dPt>
          <c:dPt>
            <c:idx val="3"/>
            <c:bubble3D val="0"/>
            <c:explosion val="25"/>
            <c:spPr>
              <a:solidFill>
                <a:srgbClr val="0000D4"/>
              </a:solidFill>
              <a:ln w="12700">
                <a:solidFill>
                  <a:srgbClr val="000000"/>
                </a:solidFill>
                <a:prstDash val="solid"/>
              </a:ln>
            </c:spPr>
          </c:dPt>
          <c:dPt>
            <c:idx val="4"/>
            <c:bubble3D val="0"/>
            <c:spPr>
              <a:solidFill>
                <a:srgbClr val="FFCC99"/>
              </a:solidFill>
              <a:ln w="12700">
                <a:solidFill>
                  <a:srgbClr val="000000"/>
                </a:solidFill>
                <a:prstDash val="solid"/>
              </a:ln>
            </c:spPr>
          </c:dPt>
          <c:dLbls>
            <c:dLbl>
              <c:idx val="0"/>
              <c:layout>
                <c:manualLayout>
                  <c:xMode val="edge"/>
                  <c:yMode val="edge"/>
                  <c:x val="0.67622343054869"/>
                  <c:y val="0.744857452183327"/>
                </c:manualLayout>
              </c:layout>
              <c:tx>
                <c:rich>
                  <a:bodyPr/>
                  <a:lstStyle/>
                  <a:p>
                    <a:pPr>
                      <a:defRPr sz="1200" b="0" i="0" u="none" strike="noStrike" baseline="0">
                        <a:solidFill>
                          <a:srgbClr val="000000"/>
                        </a:solidFill>
                        <a:latin typeface="Arial"/>
                        <a:ea typeface="Arial"/>
                        <a:cs typeface="Arial"/>
                      </a:defRPr>
                    </a:pPr>
                    <a:r>
                      <a:t>PAIX
1%</a:t>
                    </a:r>
                  </a:p>
                </c:rich>
              </c:tx>
              <c:spPr>
                <a:noFill/>
                <a:ln w="25400">
                  <a:noFill/>
                </a:ln>
              </c:spPr>
              <c:dLblPos val="bestFit"/>
              <c:showLegendKey val="0"/>
              <c:showVal val="0"/>
              <c:showCatName val="0"/>
              <c:showSerName val="0"/>
              <c:showPercent val="0"/>
              <c:showBubbleSize val="0"/>
            </c:dLbl>
            <c:dLbl>
              <c:idx val="1"/>
              <c:tx>
                <c:rich>
                  <a:bodyPr/>
                  <a:lstStyle/>
                  <a:p>
                    <a:pPr>
                      <a:defRPr sz="1200" b="0" i="0" u="none" strike="noStrike" baseline="0">
                        <a:solidFill>
                          <a:srgbClr val="000000"/>
                        </a:solidFill>
                        <a:latin typeface="Arial"/>
                        <a:ea typeface="Arial"/>
                        <a:cs typeface="Arial"/>
                      </a:defRPr>
                    </a:pPr>
                    <a:r>
                      <a:t>INFRA
21%</a:t>
                    </a:r>
                  </a:p>
                </c:rich>
              </c:tx>
              <c:spPr>
                <a:noFill/>
                <a:ln w="25400">
                  <a:noFill/>
                </a:ln>
              </c:spPr>
              <c:showLegendKey val="0"/>
              <c:showVal val="0"/>
              <c:showCatName val="0"/>
              <c:showSerName val="0"/>
              <c:showPercent val="0"/>
              <c:showBubbleSize val="0"/>
            </c:dLbl>
            <c:dLbl>
              <c:idx val="2"/>
              <c:layout>
                <c:manualLayout>
                  <c:xMode val="edge"/>
                  <c:yMode val="edge"/>
                  <c:x val="0.221453287197232"/>
                  <c:y val="0.835799350415013"/>
                </c:manualLayout>
              </c:layout>
              <c:tx>
                <c:rich>
                  <a:bodyPr/>
                  <a:lstStyle/>
                  <a:p>
                    <a:pPr>
                      <a:defRPr sz="1200" b="0" i="0" u="none" strike="noStrike" baseline="0">
                        <a:solidFill>
                          <a:srgbClr val="000000"/>
                        </a:solidFill>
                        <a:latin typeface="Arial"/>
                        <a:ea typeface="Arial"/>
                        <a:cs typeface="Arial"/>
                      </a:defRPr>
                    </a:pPr>
                    <a:r>
                      <a:t>SOC
0%</a:t>
                    </a:r>
                  </a:p>
                </c:rich>
              </c:tx>
              <c:spPr>
                <a:noFill/>
                <a:ln w="25400">
                  <a:noFill/>
                </a:ln>
              </c:spPr>
              <c:dLblPos val="bestFit"/>
              <c:showLegendKey val="0"/>
              <c:showVal val="0"/>
              <c:showCatName val="0"/>
              <c:showSerName val="0"/>
              <c:showPercent val="0"/>
              <c:showBubbleSize val="0"/>
            </c:dLbl>
            <c:dLbl>
              <c:idx val="3"/>
              <c:tx>
                <c:rich>
                  <a:bodyPr/>
                  <a:lstStyle/>
                  <a:p>
                    <a:pPr>
                      <a:defRPr sz="1200" b="0" i="0" u="none" strike="noStrike" baseline="0">
                        <a:solidFill>
                          <a:srgbClr val="000000"/>
                        </a:solidFill>
                        <a:latin typeface="Arial"/>
                        <a:ea typeface="Arial"/>
                        <a:cs typeface="Arial"/>
                      </a:defRPr>
                    </a:pPr>
                    <a:r>
                      <a:t>ENV
5%</a:t>
                    </a:r>
                  </a:p>
                </c:rich>
              </c:tx>
              <c:spPr>
                <a:noFill/>
                <a:ln w="25400">
                  <a:noFill/>
                </a:ln>
              </c:spPr>
              <c:showLegendKey val="0"/>
              <c:showVal val="0"/>
              <c:showCatName val="0"/>
              <c:showSerName val="0"/>
              <c:showPercent val="0"/>
              <c:showBubbleSize val="0"/>
            </c:dLbl>
            <c:numFmt formatCode="0%" sourceLinked="0"/>
            <c:spPr>
              <a:noFill/>
              <a:ln w="25400">
                <a:noFill/>
              </a:ln>
            </c:spPr>
            <c:txPr>
              <a:bodyPr/>
              <a:lstStyle/>
              <a:p>
                <a:pPr>
                  <a:defRPr sz="12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2010'!$A$43:$A$46,' SI 2010'!$A$48)</c:f>
              <c:strCache>
                <c:ptCount val="5"/>
                <c:pt idx="0">
                  <c:v>processus de paix</c:v>
                </c:pt>
                <c:pt idx="1">
                  <c:v>infrastructures</c:v>
                </c:pt>
                <c:pt idx="2">
                  <c:v>protection sociale</c:v>
                </c:pt>
                <c:pt idx="3">
                  <c:v>environnement</c:v>
                </c:pt>
                <c:pt idx="4">
                  <c:v>autres</c:v>
                </c:pt>
              </c:strCache>
            </c:strRef>
          </c:cat>
          <c:val>
            <c:numRef>
              <c:f>(' SI 2010'!$C$43:$C$46,' SI 2010'!$C$48)</c:f>
              <c:numCache>
                <c:formatCode>#,##0</c:formatCode>
                <c:ptCount val="5"/>
                <c:pt idx="0">
                  <c:v>2600.0</c:v>
                </c:pt>
                <c:pt idx="1">
                  <c:v>43500.0</c:v>
                </c:pt>
                <c:pt idx="2">
                  <c:v>0.0</c:v>
                </c:pt>
                <c:pt idx="3">
                  <c:v>9500.0</c:v>
                </c:pt>
                <c:pt idx="4">
                  <c:v>156250.0</c:v>
                </c:pt>
              </c:numCache>
            </c:numRef>
          </c:val>
        </c:ser>
        <c:dLbls>
          <c:showLegendKey val="0"/>
          <c:showVal val="0"/>
          <c:showCatName val="1"/>
          <c:showSerName val="0"/>
          <c:showPercent val="1"/>
          <c:showBubbleSize val="0"/>
          <c:showLeaderLines val="1"/>
        </c:dLbls>
      </c:pie3DChart>
      <c:spPr>
        <a:noFill/>
        <a:ln w="25400">
          <a:noFill/>
        </a:ln>
      </c:spPr>
    </c:plotArea>
    <c:legend>
      <c:legendPos val="r"/>
      <c:layout>
        <c:manualLayout>
          <c:xMode val="edge"/>
          <c:yMode val="edge"/>
          <c:x val="0.833415719228868"/>
          <c:y val="0.799711295561169"/>
          <c:w val="0.151260504201681"/>
          <c:h val="0.17466618549260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984251969" l="0.787401575" r="0.787401575" t="0.984251969" header="0.4921259845" footer="0.4921259845"/>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a:t>division du travail UE : décaissements 2011</a:t>
            </a:r>
          </a:p>
        </c:rich>
      </c:tx>
      <c:layout>
        <c:manualLayout>
          <c:xMode val="edge"/>
          <c:yMode val="edge"/>
          <c:x val="0.345668050524541"/>
          <c:y val="0.027574321413184"/>
        </c:manualLayout>
      </c:layout>
      <c:overlay val="0"/>
      <c:spPr>
        <a:noFill/>
        <a:ln w="25400">
          <a:noFill/>
        </a:ln>
      </c:spPr>
    </c:title>
    <c:autoTitleDeleted val="0"/>
    <c:view3D>
      <c:rotX val="15"/>
      <c:rotY val="320"/>
      <c:rAngAx val="0"/>
      <c:perspective val="0"/>
    </c:view3D>
    <c:floor>
      <c:thickness val="0"/>
    </c:floor>
    <c:sideWall>
      <c:thickness val="0"/>
    </c:sideWall>
    <c:backWall>
      <c:thickness val="0"/>
    </c:backWall>
    <c:plotArea>
      <c:layout>
        <c:manualLayout>
          <c:layoutTarget val="inner"/>
          <c:xMode val="edge"/>
          <c:yMode val="edge"/>
          <c:x val="0.246380418990896"/>
          <c:y val="0.408444635932788"/>
          <c:w val="0.592048469515437"/>
          <c:h val="0.43946574752262"/>
        </c:manualLayout>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spPr>
              <a:gradFill rotWithShape="0">
                <a:gsLst>
                  <a:gs pos="0">
                    <a:srgbClr val="0000D4"/>
                  </a:gs>
                  <a:gs pos="100000">
                    <a:srgbClr val="F20884"/>
                  </a:gs>
                </a:gsLst>
                <a:lin ang="0" scaled="1"/>
              </a:gradFill>
              <a:ln w="12700">
                <a:solidFill>
                  <a:srgbClr val="000000"/>
                </a:solidFill>
                <a:prstDash val="solid"/>
              </a:ln>
            </c:spPr>
          </c:dPt>
          <c:dPt>
            <c:idx val="3"/>
            <c:bubble3D val="0"/>
            <c:spPr>
              <a:gradFill rotWithShape="0">
                <a:gsLst>
                  <a:gs pos="0">
                    <a:srgbClr val="00ABEA"/>
                  </a:gs>
                  <a:gs pos="100000">
                    <a:srgbClr val="FFFFFF"/>
                  </a:gs>
                </a:gsLst>
                <a:lin ang="5400000" scaled="1"/>
              </a:gradFill>
              <a:ln w="12700">
                <a:solidFill>
                  <a:srgbClr val="000000"/>
                </a:solidFill>
                <a:prstDash val="solid"/>
              </a:ln>
            </c:spPr>
          </c:dPt>
          <c:dPt>
            <c:idx val="4"/>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bubble3D val="0"/>
            <c:spPr>
              <a:gradFill rotWithShape="0">
                <a:gsLst>
                  <a:gs pos="0">
                    <a:srgbClr val="339966"/>
                  </a:gs>
                  <a:gs pos="100000">
                    <a:srgbClr val="DD0806"/>
                  </a:gs>
                </a:gsLst>
                <a:lin ang="0" scaled="1"/>
              </a:gradFill>
              <a:ln w="12700">
                <a:solidFill>
                  <a:srgbClr val="000000"/>
                </a:solidFill>
                <a:prstDash val="solid"/>
              </a:ln>
            </c:spPr>
          </c:dPt>
          <c:dPt>
            <c:idx val="6"/>
            <c:bubble3D val="0"/>
            <c:spPr>
              <a:gradFill rotWithShape="0">
                <a:gsLst>
                  <a:gs pos="0">
                    <a:srgbClr val="0066CC"/>
                  </a:gs>
                  <a:gs pos="100000">
                    <a:srgbClr val="FFFFFF"/>
                  </a:gs>
                </a:gsLst>
                <a:lin ang="5400000" scaled="1"/>
              </a:gradFill>
              <a:ln w="12700">
                <a:solidFill>
                  <a:srgbClr val="000000"/>
                </a:solidFill>
                <a:prstDash val="solid"/>
              </a:ln>
            </c:spPr>
          </c:dPt>
          <c:dPt>
            <c:idx val="7"/>
            <c:bubble3D val="0"/>
            <c:spPr>
              <a:gradFill rotWithShape="0">
                <a:gsLst>
                  <a:gs pos="0">
                    <a:srgbClr val="DD0806"/>
                  </a:gs>
                  <a:gs pos="50000">
                    <a:srgbClr val="FCF305"/>
                  </a:gs>
                  <a:gs pos="100000">
                    <a:srgbClr val="DD0806"/>
                  </a:gs>
                </a:gsLst>
                <a:lin ang="0" scaled="1"/>
              </a:gradFill>
              <a:ln w="12700">
                <a:solidFill>
                  <a:srgbClr val="000000"/>
                </a:solidFill>
                <a:prstDash val="solid"/>
              </a:ln>
            </c:spPr>
          </c:dPt>
          <c:dPt>
            <c:idx val="8"/>
            <c:bubble3D val="0"/>
            <c:spPr>
              <a:gradFill rotWithShape="0">
                <a:gsLst>
                  <a:gs pos="0">
                    <a:srgbClr val="000000"/>
                  </a:gs>
                  <a:gs pos="100000">
                    <a:srgbClr val="DD0806"/>
                  </a:gs>
                </a:gsLst>
                <a:lin ang="18900000" scaled="1"/>
              </a:gradFill>
              <a:ln w="12700">
                <a:solidFill>
                  <a:srgbClr val="000000"/>
                </a:solidFill>
                <a:prstDash val="solid"/>
              </a:ln>
            </c:spPr>
          </c:dPt>
          <c:dPt>
            <c:idx val="9"/>
            <c:bubble3D val="0"/>
            <c:spPr>
              <a:solidFill>
                <a:srgbClr val="FFCC99"/>
              </a:solidFill>
              <a:ln w="12700">
                <a:solidFill>
                  <a:srgbClr val="000000"/>
                </a:solidFill>
                <a:prstDash val="solid"/>
              </a:ln>
            </c:spPr>
          </c:dPt>
          <c:dLbls>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eparator>
</c:separator>
            <c:showLeaderLines val="1"/>
          </c:dLbls>
          <c:cat>
            <c:strRef>
              <c:f>' SI 2011'!$BC$5:$BC$14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2011'!$CB$5:$CB$14</c:f>
              <c:numCache>
                <c:formatCode>#,##0</c:formatCode>
                <c:ptCount val="10"/>
                <c:pt idx="0">
                  <c:v>76295.0</c:v>
                </c:pt>
                <c:pt idx="1">
                  <c:v>0.0</c:v>
                </c:pt>
                <c:pt idx="2">
                  <c:v>0.0</c:v>
                </c:pt>
                <c:pt idx="3">
                  <c:v>33720.0</c:v>
                </c:pt>
                <c:pt idx="4">
                  <c:v>30500.0</c:v>
                </c:pt>
                <c:pt idx="5">
                  <c:v>1692.0</c:v>
                </c:pt>
                <c:pt idx="6">
                  <c:v>9519.0</c:v>
                </c:pt>
                <c:pt idx="7">
                  <c:v>4650.0</c:v>
                </c:pt>
                <c:pt idx="8">
                  <c:v>6732.0</c:v>
                </c:pt>
                <c:pt idx="9">
                  <c:v>0.0</c:v>
                </c:pt>
              </c:numCache>
            </c:numRef>
          </c:val>
        </c:ser>
        <c:dLbls>
          <c:showLegendKey val="0"/>
          <c:showVal val="1"/>
          <c:showCatName val="1"/>
          <c:showSerName val="0"/>
          <c:showPercent val="1"/>
          <c:showBubbleSize val="0"/>
          <c:separator>
</c:separator>
          <c:showLeaderLines val="1"/>
        </c:dLbls>
      </c:pie3DChart>
      <c:spPr>
        <a:noFill/>
        <a:ln w="25400">
          <a:noFill/>
        </a:ln>
      </c:spPr>
    </c:plotArea>
    <c:legend>
      <c:legendPos val="t"/>
      <c:layout>
        <c:manualLayout>
          <c:xMode val="edge"/>
          <c:yMode val="edge"/>
          <c:x val="0.872444095605823"/>
          <c:y val="0.013787160706592"/>
          <c:w val="0.103884281141684"/>
          <c:h val="0.346402412753124"/>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oddHeader>&amp;Lgroupe des coopérations UE au Sénégal</c:oddHeader>
      <c:oddFooter>&amp;Lsituation au 22 juillet 2009</c:oddFooter>
    </c:headerFooter>
    <c:pageMargins b="0.984251969" l="0.787401575" r="0.787401575"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de-DE"/>
              <a:t>division du travail UE : décaissements 2011</a:t>
            </a:r>
          </a:p>
        </c:rich>
      </c:tx>
      <c:layout>
        <c:manualLayout>
          <c:xMode val="edge"/>
          <c:yMode val="edge"/>
          <c:x val="0.341149188353517"/>
          <c:y val="0.0293255481894314"/>
        </c:manualLayout>
      </c:layout>
      <c:overlay val="0"/>
      <c:spPr>
        <a:noFill/>
        <a:ln w="25400">
          <a:noFill/>
        </a:ln>
      </c:spPr>
    </c:title>
    <c:autoTitleDeleted val="0"/>
    <c:plotArea>
      <c:layout>
        <c:manualLayout>
          <c:layoutTarget val="inner"/>
          <c:xMode val="edge"/>
          <c:yMode val="edge"/>
          <c:x val="0.170059263076527"/>
          <c:y val="0.117302192757726"/>
          <c:w val="0.728678175727905"/>
          <c:h val="0.682307754540771"/>
        </c:manualLayout>
      </c:layout>
      <c:barChart>
        <c:barDir val="col"/>
        <c:grouping val="stack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0000D4"/>
                  </a:gs>
                  <a:gs pos="100000">
                    <a:srgbClr val="F20884"/>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339966"/>
                  </a:gs>
                  <a:gs pos="100000">
                    <a:srgbClr val="DD0806"/>
                  </a:gs>
                </a:gsLst>
                <a:lin ang="0" scaled="1"/>
              </a:gradFill>
              <a:ln w="12700">
                <a:solidFill>
                  <a:srgbClr val="000000"/>
                </a:solidFill>
                <a:prstDash val="solid"/>
              </a:ln>
            </c:spPr>
          </c:dPt>
          <c:dPt>
            <c:idx val="6"/>
            <c:invertIfNegative val="0"/>
            <c:bubble3D val="0"/>
            <c:spPr>
              <a:gradFill rotWithShape="0">
                <a:gsLst>
                  <a:gs pos="0">
                    <a:srgbClr val="0066CC"/>
                  </a:gs>
                  <a:gs pos="100000">
                    <a:srgbClr val="FFFFFF"/>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DD0806"/>
                  </a:gs>
                  <a:gs pos="100000">
                    <a:srgbClr val="000000"/>
                  </a:gs>
                </a:gsLst>
                <a:lin ang="0" scaled="1"/>
              </a:gradFill>
              <a:ln w="12700">
                <a:solidFill>
                  <a:srgbClr val="000000"/>
                </a:solidFill>
                <a:prstDash val="solid"/>
              </a:ln>
            </c:spPr>
          </c:dPt>
          <c:dPt>
            <c:idx val="9"/>
            <c:invertIfNegative val="0"/>
            <c:bubble3D val="0"/>
            <c:spPr>
              <a:solidFill>
                <a:srgbClr val="FFCC99"/>
              </a:solidFill>
              <a:ln w="12700">
                <a:solidFill>
                  <a:srgbClr val="000000"/>
                </a:solidFill>
                <a:prstDash val="solid"/>
              </a:ln>
            </c:spPr>
          </c:dPt>
          <c:dLbls>
            <c:dLbl>
              <c:idx val="0"/>
              <c:layout>
                <c:manualLayout>
                  <c:x val="0.00106042524489682"/>
                  <c:y val="-0.342457958749594"/>
                </c:manualLayout>
              </c:layout>
              <c:dLblPos val="ctr"/>
              <c:showLegendKey val="0"/>
              <c:showVal val="1"/>
              <c:showCatName val="0"/>
              <c:showSerName val="0"/>
              <c:showPercent val="0"/>
              <c:showBubbleSize val="0"/>
            </c:dLbl>
            <c:dLbl>
              <c:idx val="1"/>
              <c:layout>
                <c:manualLayout>
                  <c:x val="0.00236657412812881"/>
                  <c:y val="-0.0314654516888617"/>
                </c:manualLayout>
              </c:layout>
              <c:dLblPos val="ctr"/>
              <c:showLegendKey val="0"/>
              <c:showVal val="1"/>
              <c:showCatName val="0"/>
              <c:showSerName val="0"/>
              <c:showPercent val="0"/>
              <c:showBubbleSize val="0"/>
            </c:dLbl>
            <c:dLbl>
              <c:idx val="2"/>
              <c:layout>
                <c:manualLayout>
                  <c:x val="0.000614439453924025"/>
                  <c:y val="-0.0314654516888617"/>
                </c:manualLayout>
              </c:layout>
              <c:dLblPos val="ctr"/>
              <c:showLegendKey val="0"/>
              <c:showVal val="1"/>
              <c:showCatName val="0"/>
              <c:showSerName val="0"/>
              <c:showPercent val="0"/>
              <c:showBubbleSize val="0"/>
            </c:dLbl>
            <c:dLbl>
              <c:idx val="3"/>
              <c:layout>
                <c:manualLayout>
                  <c:x val="0.00095733222460145"/>
                  <c:y val="-0.151936138888465"/>
                </c:manualLayout>
              </c:layout>
              <c:dLblPos val="ctr"/>
              <c:showLegendKey val="0"/>
              <c:showVal val="1"/>
              <c:showCatName val="0"/>
              <c:showSerName val="0"/>
              <c:showPercent val="0"/>
              <c:showBubbleSize val="0"/>
            </c:dLbl>
            <c:dLbl>
              <c:idx val="4"/>
              <c:layout>
                <c:manualLayout>
                  <c:x val="0.00126652195132426"/>
                  <c:y val="-0.150456480654703"/>
                </c:manualLayout>
              </c:layout>
              <c:dLblPos val="ctr"/>
              <c:showLegendKey val="0"/>
              <c:showVal val="1"/>
              <c:showCatName val="0"/>
              <c:showSerName val="0"/>
              <c:showPercent val="0"/>
              <c:showBubbleSize val="0"/>
            </c:dLbl>
            <c:dLbl>
              <c:idx val="5"/>
              <c:layout>
                <c:manualLayout>
                  <c:x val="-0.000836957314997097"/>
                  <c:y val="-0.0367820206161333"/>
                </c:manualLayout>
              </c:layout>
              <c:dLblPos val="ctr"/>
              <c:showLegendKey val="0"/>
              <c:showVal val="1"/>
              <c:showCatName val="0"/>
              <c:showSerName val="0"/>
              <c:showPercent val="0"/>
              <c:showBubbleSize val="0"/>
            </c:dLbl>
            <c:dLbl>
              <c:idx val="6"/>
              <c:layout>
                <c:manualLayout>
                  <c:x val="0.00256421901311709"/>
                  <c:y val="-0.0716290585665618"/>
                </c:manualLayout>
              </c:layout>
              <c:dLblPos val="ctr"/>
              <c:showLegendKey val="0"/>
              <c:showVal val="1"/>
              <c:showCatName val="0"/>
              <c:showSerName val="0"/>
              <c:showPercent val="0"/>
              <c:showBubbleSize val="0"/>
            </c:dLbl>
            <c:dLbl>
              <c:idx val="7"/>
              <c:layout>
                <c:manualLayout>
                  <c:x val="0.000812084338912298"/>
                  <c:y val="-0.0451197465598032"/>
                </c:manualLayout>
              </c:layout>
              <c:dLblPos val="ctr"/>
              <c:showLegendKey val="0"/>
              <c:showVal val="1"/>
              <c:showCatName val="0"/>
              <c:showSerName val="0"/>
              <c:showPercent val="0"/>
              <c:showBubbleSize val="0"/>
            </c:dLbl>
            <c:dLbl>
              <c:idx val="8"/>
              <c:layout>
                <c:manualLayout>
                  <c:x val="-0.000940050335292491"/>
                  <c:y val="-0.0626431259774897"/>
                </c:manualLayout>
              </c:layout>
              <c:dLblPos val="ctr"/>
              <c:showLegendKey val="0"/>
              <c:showVal val="1"/>
              <c:showCatName val="0"/>
              <c:showSerName val="0"/>
              <c:showPercent val="0"/>
              <c:showBubbleSize val="0"/>
            </c:dLbl>
            <c:dLbl>
              <c:idx val="9"/>
              <c:layout>
                <c:manualLayout>
                  <c:x val="-0.00134377291528162"/>
                  <c:y val="-0.0373305613267479"/>
                </c:manualLayout>
              </c:layout>
              <c:dLblPos val="ctr"/>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 SI 2011'!$BC$5:$BC$14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2011'!$CB$5:$CB$14</c:f>
              <c:numCache>
                <c:formatCode>#,##0</c:formatCode>
                <c:ptCount val="10"/>
                <c:pt idx="0">
                  <c:v>76295.0</c:v>
                </c:pt>
                <c:pt idx="1">
                  <c:v>0.0</c:v>
                </c:pt>
                <c:pt idx="2">
                  <c:v>0.0</c:v>
                </c:pt>
                <c:pt idx="3">
                  <c:v>33720.0</c:v>
                </c:pt>
                <c:pt idx="4">
                  <c:v>30500.0</c:v>
                </c:pt>
                <c:pt idx="5">
                  <c:v>1692.0</c:v>
                </c:pt>
                <c:pt idx="6">
                  <c:v>9519.0</c:v>
                </c:pt>
                <c:pt idx="7">
                  <c:v>4650.0</c:v>
                </c:pt>
                <c:pt idx="8">
                  <c:v>6732.0</c:v>
                </c:pt>
                <c:pt idx="9">
                  <c:v>0.0</c:v>
                </c:pt>
              </c:numCache>
            </c:numRef>
          </c:val>
        </c:ser>
        <c:dLbls>
          <c:showLegendKey val="0"/>
          <c:showVal val="1"/>
          <c:showCatName val="0"/>
          <c:showSerName val="0"/>
          <c:showPercent val="0"/>
          <c:showBubbleSize val="0"/>
        </c:dLbls>
        <c:gapWidth val="150"/>
        <c:overlap val="100"/>
        <c:axId val="823153128"/>
        <c:axId val="823925400"/>
      </c:barChart>
      <c:catAx>
        <c:axId val="823153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1440000" vert="horz"/>
          <a:lstStyle/>
          <a:p>
            <a:pPr>
              <a:defRPr sz="875" b="0" i="0" u="none" strike="noStrike" baseline="0">
                <a:solidFill>
                  <a:srgbClr val="000000"/>
                </a:solidFill>
                <a:latin typeface="Arial"/>
                <a:ea typeface="Arial"/>
                <a:cs typeface="Arial"/>
              </a:defRPr>
            </a:pPr>
            <a:endParaRPr lang="en-US"/>
          </a:p>
        </c:txPr>
        <c:crossAx val="823925400"/>
        <c:crosses val="autoZero"/>
        <c:auto val="0"/>
        <c:lblAlgn val="ctr"/>
        <c:lblOffset val="100"/>
        <c:tickLblSkip val="1"/>
        <c:tickMarkSkip val="1"/>
        <c:noMultiLvlLbl val="0"/>
      </c:catAx>
      <c:valAx>
        <c:axId val="82392540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23153128"/>
        <c:crosses val="autoZero"/>
        <c:crossBetween val="between"/>
      </c:valAx>
      <c:spPr>
        <a:solidFill>
          <a:srgbClr val="FFCC99"/>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oddHeader>&amp;Lgroupe des coopérations UE au Sénégal</c:oddHeader>
      <c:oddFooter>&amp;Lsituation au 22 juillet 2009</c:oddFooter>
    </c:headerFooter>
    <c:pageMargins b="0.984251969" l="0.787401575" r="0.787401575" t="0.984251969" header="0.4921259845" footer="0.492125984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t>division du travail : taux de concentration des trois principaux domaines d'intervention (2011)</a:t>
            </a:r>
          </a:p>
        </c:rich>
      </c:tx>
      <c:layout>
        <c:manualLayout>
          <c:xMode val="edge"/>
          <c:yMode val="edge"/>
          <c:x val="0.157472257045779"/>
          <c:y val="0.0272983272953086"/>
        </c:manualLayout>
      </c:layout>
      <c:overlay val="0"/>
      <c:spPr>
        <a:noFill/>
        <a:ln w="25400">
          <a:noFill/>
        </a:ln>
      </c:spPr>
    </c:title>
    <c:autoTitleDeleted val="0"/>
    <c:plotArea>
      <c:layout>
        <c:manualLayout>
          <c:layoutTarget val="inner"/>
          <c:xMode val="edge"/>
          <c:yMode val="edge"/>
          <c:x val="0.132608216459603"/>
          <c:y val="0.109193309181234"/>
          <c:w val="0.831909357945793"/>
          <c:h val="0.812526683025068"/>
        </c:manualLayout>
      </c:layout>
      <c:barChart>
        <c:barDir val="bar"/>
        <c:grouping val="stack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3366FF"/>
                  </a:gs>
                  <a:gs pos="100000">
                    <a:srgbClr val="DD0806"/>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006411"/>
                  </a:gs>
                  <a:gs pos="100000">
                    <a:srgbClr val="DD0806"/>
                  </a:gs>
                </a:gsLst>
                <a:lin ang="0" scaled="1"/>
              </a:gradFill>
              <a:ln w="12700">
                <a:solidFill>
                  <a:srgbClr val="000000"/>
                </a:solidFill>
                <a:prstDash val="solid"/>
              </a:ln>
            </c:spPr>
          </c:dPt>
          <c:dPt>
            <c:idx val="6"/>
            <c:invertIfNegative val="0"/>
            <c:bubble3D val="0"/>
            <c:spPr>
              <a:gradFill rotWithShape="0">
                <a:gsLst>
                  <a:gs pos="0">
                    <a:srgbClr val="FFFFFF"/>
                  </a:gs>
                  <a:gs pos="100000">
                    <a:srgbClr val="0000D4"/>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000000"/>
                  </a:gs>
                  <a:gs pos="100000">
                    <a:srgbClr val="DD0806"/>
                  </a:gs>
                </a:gsLst>
                <a:lin ang="0" scaled="1"/>
              </a:gradFill>
              <a:ln w="12700">
                <a:solidFill>
                  <a:srgbClr val="000000"/>
                </a:solidFill>
                <a:prstDash val="solid"/>
              </a:ln>
            </c:spPr>
          </c:dPt>
          <c:dPt>
            <c:idx val="9"/>
            <c:invertIfNegative val="0"/>
            <c:bubble3D val="0"/>
            <c:spPr>
              <a:gradFill rotWithShape="0">
                <a:gsLst>
                  <a:gs pos="0">
                    <a:srgbClr val="DD0806"/>
                  </a:gs>
                  <a:gs pos="50000">
                    <a:srgbClr val="FFFFFF"/>
                  </a:gs>
                  <a:gs pos="100000">
                    <a:srgbClr val="DD0806"/>
                  </a:gs>
                </a:gsLst>
                <a:lin ang="5400000" scaled="1"/>
              </a:gradFill>
              <a:ln w="12700">
                <a:solidFill>
                  <a:srgbClr val="000000"/>
                </a:solidFill>
                <a:prstDash val="solid"/>
              </a:ln>
            </c:spPr>
          </c:dPt>
          <c:dLbls>
            <c:dLbl>
              <c:idx val="0"/>
              <c:layout>
                <c:manualLayout>
                  <c:xMode val="edge"/>
                  <c:yMode val="edge"/>
                  <c:x val="0.787361285228895"/>
                  <c:y val="0.852671281988757"/>
                </c:manualLayout>
              </c:layout>
              <c:dLblPos val="ctr"/>
              <c:showLegendKey val="0"/>
              <c:showVal val="1"/>
              <c:showCatName val="0"/>
              <c:showSerName val="0"/>
              <c:showPercent val="0"/>
              <c:showBubbleSize val="0"/>
            </c:dLbl>
            <c:dLbl>
              <c:idx val="2"/>
              <c:delete val="1"/>
            </c:dLbl>
            <c:dLbl>
              <c:idx val="3"/>
              <c:layout>
                <c:manualLayout>
                  <c:xMode val="edge"/>
                  <c:yMode val="edge"/>
                  <c:x val="0.82672934949034"/>
                  <c:y val="0.610197904248075"/>
                </c:manualLayout>
              </c:layout>
              <c:dLblPos val="ctr"/>
              <c:showLegendKey val="0"/>
              <c:showVal val="1"/>
              <c:showCatName val="0"/>
              <c:showSerName val="0"/>
              <c:showPercent val="0"/>
              <c:showBubbleSize val="0"/>
            </c:dLbl>
            <c:dLbl>
              <c:idx val="4"/>
              <c:layout>
                <c:manualLayout>
                  <c:xMode val="edge"/>
                  <c:yMode val="edge"/>
                  <c:x val="0.63714104002075"/>
                  <c:y val="0.531514490279244"/>
                </c:manualLayout>
              </c:layout>
              <c:dLblPos val="ctr"/>
              <c:showLegendKey val="0"/>
              <c:showVal val="1"/>
              <c:showCatName val="0"/>
              <c:showSerName val="0"/>
              <c:showPercent val="0"/>
              <c:showBubbleSize val="0"/>
            </c:dLbl>
            <c:dLbl>
              <c:idx val="5"/>
              <c:layout>
                <c:manualLayout>
                  <c:xMode val="edge"/>
                  <c:yMode val="edge"/>
                  <c:x val="0.65164506369602"/>
                  <c:y val="0.452831076310413"/>
                </c:manualLayout>
              </c:layout>
              <c:dLblPos val="ctr"/>
              <c:showLegendKey val="0"/>
              <c:showVal val="1"/>
              <c:showCatName val="0"/>
              <c:showSerName val="0"/>
              <c:showPercent val="0"/>
              <c:showBubbleSize val="0"/>
            </c:dLbl>
            <c:dLbl>
              <c:idx val="6"/>
              <c:layout>
                <c:manualLayout>
                  <c:xMode val="edge"/>
                  <c:yMode val="edge"/>
                  <c:x val="0.768713254789263"/>
                  <c:y val="0.366118742548845"/>
                </c:manualLayout>
              </c:layout>
              <c:dLblPos val="ctr"/>
              <c:showLegendKey val="0"/>
              <c:showVal val="1"/>
              <c:showCatName val="0"/>
              <c:showSerName val="0"/>
              <c:showPercent val="0"/>
              <c:showBubbleSize val="0"/>
            </c:dLbl>
            <c:dLbl>
              <c:idx val="7"/>
              <c:layout>
                <c:manualLayout>
                  <c:xMode val="edge"/>
                  <c:yMode val="edge"/>
                  <c:x val="0.778037270009079"/>
                  <c:y val="0.289041112538562"/>
                </c:manualLayout>
              </c:layout>
              <c:dLblPos val="ctr"/>
              <c:showLegendKey val="0"/>
              <c:showVal val="1"/>
              <c:showCatName val="0"/>
              <c:showSerName val="0"/>
              <c:showPercent val="0"/>
              <c:showBubbleSize val="0"/>
            </c:dLbl>
            <c:dLbl>
              <c:idx val="8"/>
              <c:layout>
                <c:manualLayout>
                  <c:xMode val="edge"/>
                  <c:yMode val="edge"/>
                  <c:x val="0.758353237878357"/>
                  <c:y val="0.207146130652636"/>
                </c:manualLayout>
              </c:layout>
              <c:dLblPos val="ctr"/>
              <c:showLegendKey val="0"/>
              <c:showVal val="1"/>
              <c:showCatName val="0"/>
              <c:showSerName val="0"/>
              <c:showPercent val="0"/>
              <c:showBubbleSize val="0"/>
            </c:dLbl>
            <c:dLbl>
              <c:idx val="9"/>
              <c:layout>
                <c:manualLayout>
                  <c:xMode val="edge"/>
                  <c:yMode val="edge"/>
                  <c:x val="0.49313680495915"/>
                  <c:y val="0.122039580849615"/>
                </c:manualLayout>
              </c:layout>
              <c:dLblPos val="ctr"/>
              <c:showLegendKey val="0"/>
              <c:showVal val="1"/>
              <c:showCatName val="0"/>
              <c:showSerName val="0"/>
              <c:showPercent val="0"/>
              <c:showBubbleSize val="0"/>
            </c:dLbl>
            <c:spPr>
              <a:noFill/>
              <a:ln w="25400">
                <a:noFill/>
              </a:ln>
            </c:spPr>
            <c:txPr>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 SI 2011'!$CD$5:$CD$14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2011'!$CF$5:$CF$14</c:f>
              <c:numCache>
                <c:formatCode>General</c:formatCode>
                <c:ptCount val="10"/>
                <c:pt idx="0" formatCode="0%">
                  <c:v>0.94501605609804</c:v>
                </c:pt>
                <c:pt idx="2" formatCode="0%">
                  <c:v>0.0</c:v>
                </c:pt>
                <c:pt idx="3" formatCode="0%">
                  <c:v>0.981613285883748</c:v>
                </c:pt>
                <c:pt idx="4" formatCode="0%">
                  <c:v>0.727868852459016</c:v>
                </c:pt>
                <c:pt idx="5" formatCode="0%">
                  <c:v>0.471040189125295</c:v>
                </c:pt>
                <c:pt idx="6" formatCode="0%">
                  <c:v>0.909654375459607</c:v>
                </c:pt>
                <c:pt idx="7" formatCode="0%">
                  <c:v>0.924731182795699</c:v>
                </c:pt>
                <c:pt idx="8" formatCode="0%">
                  <c:v>0.895127748068925</c:v>
                </c:pt>
                <c:pt idx="9" formatCode="0%">
                  <c:v>0.0</c:v>
                </c:pt>
              </c:numCache>
            </c:numRef>
          </c:val>
        </c:ser>
        <c:dLbls>
          <c:showLegendKey val="0"/>
          <c:showVal val="1"/>
          <c:showCatName val="0"/>
          <c:showSerName val="0"/>
          <c:showPercent val="0"/>
          <c:showBubbleSize val="0"/>
        </c:dLbls>
        <c:gapWidth val="150"/>
        <c:overlap val="100"/>
        <c:axId val="364974584"/>
        <c:axId val="364977848"/>
      </c:barChart>
      <c:catAx>
        <c:axId val="3649745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364977848"/>
        <c:crosses val="autoZero"/>
        <c:auto val="1"/>
        <c:lblAlgn val="ctr"/>
        <c:lblOffset val="100"/>
        <c:tickLblSkip val="1"/>
        <c:tickMarkSkip val="1"/>
        <c:noMultiLvlLbl val="0"/>
      </c:catAx>
      <c:valAx>
        <c:axId val="36497784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364974584"/>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oddHeader>&amp;Lgroupe des coopérations UE au Sénégal</c:oddHeader>
      <c:oddFooter>&amp;Lsituation au 22 juillet 2009</c:oddFooter>
    </c:headerFooter>
    <c:pageMargins b="0.984251969" l="0.787401575" r="0.787401575" t="0.984251969" header="0.4921259845" footer="0.492125984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a:t>division du travail UE : présence dans domaines d'intervention (2011)</a:t>
            </a:r>
          </a:p>
        </c:rich>
      </c:tx>
      <c:layout>
        <c:manualLayout>
          <c:xMode val="edge"/>
          <c:yMode val="edge"/>
          <c:x val="0.223609086302814"/>
          <c:y val="0.0270808706154547"/>
        </c:manualLayout>
      </c:layout>
      <c:overlay val="0"/>
      <c:spPr>
        <a:noFill/>
        <a:ln w="25400">
          <a:noFill/>
        </a:ln>
      </c:spPr>
    </c:title>
    <c:autoTitleDeleted val="0"/>
    <c:plotArea>
      <c:layout>
        <c:manualLayout>
          <c:layoutTarget val="inner"/>
          <c:xMode val="edge"/>
          <c:yMode val="edge"/>
          <c:x val="0.135205494043562"/>
          <c:y val="0.0812426118463641"/>
          <c:w val="0.835153936284462"/>
          <c:h val="0.85543691297054"/>
        </c:manualLayout>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0000D4"/>
                  </a:gs>
                  <a:gs pos="100000">
                    <a:srgbClr val="DD0806"/>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006411"/>
                  </a:gs>
                  <a:gs pos="100000">
                    <a:srgbClr val="DD0806"/>
                  </a:gs>
                </a:gsLst>
                <a:lin ang="0" scaled="1"/>
              </a:gradFill>
              <a:ln w="12700">
                <a:solidFill>
                  <a:srgbClr val="000000"/>
                </a:solidFill>
                <a:prstDash val="solid"/>
              </a:ln>
            </c:spPr>
          </c:dPt>
          <c:dPt>
            <c:idx val="6"/>
            <c:invertIfNegative val="0"/>
            <c:bubble3D val="0"/>
            <c:spPr>
              <a:gradFill rotWithShape="0">
                <a:gsLst>
                  <a:gs pos="0">
                    <a:srgbClr val="FFFFFF"/>
                  </a:gs>
                  <a:gs pos="100000">
                    <a:srgbClr val="0000D4"/>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000000"/>
                  </a:gs>
                  <a:gs pos="100000">
                    <a:srgbClr val="DD0806"/>
                  </a:gs>
                </a:gsLst>
                <a:lin ang="0" scaled="1"/>
              </a:gradFill>
              <a:ln w="12700">
                <a:solidFill>
                  <a:srgbClr val="000000"/>
                </a:solidFill>
                <a:prstDash val="solid"/>
              </a:ln>
            </c:spPr>
          </c:dPt>
          <c:dPt>
            <c:idx val="9"/>
            <c:invertIfNegative val="0"/>
            <c:bubble3D val="0"/>
            <c:spPr>
              <a:gradFill rotWithShape="0">
                <a:gsLst>
                  <a:gs pos="0">
                    <a:srgbClr val="DD0806"/>
                  </a:gs>
                  <a:gs pos="50000">
                    <a:srgbClr val="FFFFFF"/>
                  </a:gs>
                  <a:gs pos="100000">
                    <a:srgbClr val="DD0806"/>
                  </a:gs>
                </a:gsLst>
                <a:lin ang="5400000" scaled="1"/>
              </a:gradFill>
              <a:ln w="12700">
                <a:solidFill>
                  <a:srgbClr val="000000"/>
                </a:solidFill>
                <a:prstDash val="solid"/>
              </a:ln>
            </c:spPr>
          </c:dPt>
          <c:dLbls>
            <c:spPr>
              <a:noFill/>
              <a:ln w="25400">
                <a:noFill/>
              </a:ln>
            </c:spPr>
            <c:txPr>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 SI 2011'!$CD$5:$CD$14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2011'!$CE$5:$CE$14</c:f>
              <c:numCache>
                <c:formatCode>General</c:formatCode>
                <c:ptCount val="10"/>
                <c:pt idx="0">
                  <c:v>7.0</c:v>
                </c:pt>
                <c:pt idx="3">
                  <c:v>6.0</c:v>
                </c:pt>
                <c:pt idx="4">
                  <c:v>9.0</c:v>
                </c:pt>
                <c:pt idx="5">
                  <c:v>1.0</c:v>
                </c:pt>
                <c:pt idx="6">
                  <c:v>4.0</c:v>
                </c:pt>
                <c:pt idx="7">
                  <c:v>4.0</c:v>
                </c:pt>
                <c:pt idx="8">
                  <c:v>4.0</c:v>
                </c:pt>
              </c:numCache>
            </c:numRef>
          </c:val>
        </c:ser>
        <c:dLbls>
          <c:showLegendKey val="0"/>
          <c:showVal val="1"/>
          <c:showCatName val="0"/>
          <c:showSerName val="0"/>
          <c:showPercent val="0"/>
          <c:showBubbleSize val="0"/>
        </c:dLbls>
        <c:gapWidth val="150"/>
        <c:axId val="562677464"/>
        <c:axId val="562680760"/>
      </c:barChart>
      <c:catAx>
        <c:axId val="5626774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62680760"/>
        <c:crosses val="autoZero"/>
        <c:auto val="1"/>
        <c:lblAlgn val="ctr"/>
        <c:lblOffset val="100"/>
        <c:tickLblSkip val="1"/>
        <c:tickMarkSkip val="1"/>
        <c:noMultiLvlLbl val="0"/>
      </c:catAx>
      <c:valAx>
        <c:axId val="56268076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62677464"/>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oddHeader>&amp;Lgroupe des coopérations de l'UE au Sénégal</c:oddHeader>
      <c:oddFooter>&amp;Lsituation au 22 juillet 2009</c:oddFooter>
    </c:headerFooter>
    <c:pageMargins b="0.984251969" l="0.787401575" r="0.787401575" t="0.984251969" header="0.4921259845" footer="0.492125984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division du travail UE : décaissements 2009</a:t>
            </a:r>
          </a:p>
        </c:rich>
      </c:tx>
      <c:layout>
        <c:manualLayout>
          <c:xMode val="edge"/>
          <c:yMode val="edge"/>
          <c:x val="0.34647112740605"/>
          <c:y val="0.0272873194221509"/>
        </c:manualLayout>
      </c:layout>
      <c:overlay val="0"/>
      <c:spPr>
        <a:noFill/>
        <a:ln w="25400">
          <a:noFill/>
        </a:ln>
      </c:spPr>
    </c:title>
    <c:autoTitleDeleted val="0"/>
    <c:view3D>
      <c:rotX val="20"/>
      <c:rotY val="270"/>
      <c:rAngAx val="0"/>
      <c:perspective val="0"/>
    </c:view3D>
    <c:floor>
      <c:thickness val="0"/>
    </c:floor>
    <c:sideWall>
      <c:thickness val="0"/>
    </c:sideWall>
    <c:backWall>
      <c:thickness val="0"/>
    </c:backWall>
    <c:plotArea>
      <c:layout>
        <c:manualLayout>
          <c:layoutTarget val="inner"/>
          <c:xMode val="edge"/>
          <c:yMode val="edge"/>
          <c:x val="0.173235563703025"/>
          <c:y val="0.308186195826645"/>
          <c:w val="0.72410632447296"/>
          <c:h val="0.603531300160514"/>
        </c:manualLayout>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spPr>
              <a:gradFill rotWithShape="0">
                <a:gsLst>
                  <a:gs pos="0">
                    <a:srgbClr val="0000D4"/>
                  </a:gs>
                  <a:gs pos="100000">
                    <a:srgbClr val="F20884"/>
                  </a:gs>
                </a:gsLst>
                <a:lin ang="0" scaled="1"/>
              </a:gradFill>
              <a:ln w="12700">
                <a:solidFill>
                  <a:srgbClr val="000000"/>
                </a:solidFill>
                <a:prstDash val="solid"/>
              </a:ln>
            </c:spPr>
          </c:dPt>
          <c:dPt>
            <c:idx val="3"/>
            <c:bubble3D val="0"/>
            <c:spPr>
              <a:gradFill rotWithShape="0">
                <a:gsLst>
                  <a:gs pos="0">
                    <a:srgbClr val="00ABEA"/>
                  </a:gs>
                  <a:gs pos="100000">
                    <a:srgbClr val="FFFFFF"/>
                  </a:gs>
                </a:gsLst>
                <a:lin ang="5400000" scaled="1"/>
              </a:gradFill>
              <a:ln w="12700">
                <a:solidFill>
                  <a:srgbClr val="000000"/>
                </a:solidFill>
                <a:prstDash val="solid"/>
              </a:ln>
            </c:spPr>
          </c:dPt>
          <c:dPt>
            <c:idx val="4"/>
            <c:bubble3D val="0"/>
            <c:spPr>
              <a:gradFill rotWithShape="0">
                <a:gsLst>
                  <a:gs pos="0">
                    <a:srgbClr val="FCF305"/>
                  </a:gs>
                  <a:gs pos="100000">
                    <a:srgbClr val="000000"/>
                  </a:gs>
                </a:gsLst>
                <a:lin ang="0" scaled="1"/>
              </a:gradFill>
              <a:ln w="12700">
                <a:solidFill>
                  <a:srgbClr val="000000"/>
                </a:solidFill>
                <a:prstDash val="solid"/>
              </a:ln>
            </c:spPr>
          </c:dPt>
          <c:dPt>
            <c:idx val="5"/>
            <c:bubble3D val="0"/>
            <c:spPr>
              <a:gradFill rotWithShape="0">
                <a:gsLst>
                  <a:gs pos="0">
                    <a:srgbClr val="339966"/>
                  </a:gs>
                  <a:gs pos="100000">
                    <a:srgbClr val="DD0806"/>
                  </a:gs>
                </a:gsLst>
                <a:lin ang="0" scaled="1"/>
              </a:gradFill>
              <a:ln w="12700">
                <a:solidFill>
                  <a:srgbClr val="000000"/>
                </a:solidFill>
                <a:prstDash val="solid"/>
              </a:ln>
            </c:spPr>
          </c:dPt>
          <c:dPt>
            <c:idx val="6"/>
            <c:bubble3D val="0"/>
            <c:explosion val="3"/>
            <c:spPr>
              <a:gradFill rotWithShape="0">
                <a:gsLst>
                  <a:gs pos="0">
                    <a:srgbClr val="FFFFFF"/>
                  </a:gs>
                  <a:gs pos="100000">
                    <a:srgbClr val="0000D4"/>
                  </a:gs>
                </a:gsLst>
                <a:lin ang="5400000" scaled="1"/>
              </a:gradFill>
              <a:ln w="12700">
                <a:solidFill>
                  <a:srgbClr val="000000"/>
                </a:solidFill>
                <a:prstDash val="solid"/>
              </a:ln>
            </c:spPr>
          </c:dPt>
          <c:dPt>
            <c:idx val="7"/>
            <c:bubble3D val="0"/>
            <c:explosion val="11"/>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bubble3D val="0"/>
            <c:explosion val="16"/>
            <c:spPr>
              <a:gradFill rotWithShape="0">
                <a:gsLst>
                  <a:gs pos="0">
                    <a:srgbClr val="FFF200"/>
                  </a:gs>
                  <a:gs pos="45000">
                    <a:srgbClr val="FF7A00"/>
                  </a:gs>
                  <a:gs pos="70000">
                    <a:srgbClr val="FF0300"/>
                  </a:gs>
                  <a:gs pos="100000">
                    <a:srgbClr val="4D0808"/>
                  </a:gs>
                </a:gsLst>
                <a:path path="rect">
                  <a:fillToRect l="50000" t="50000" r="50000" b="50000"/>
                </a:path>
              </a:gradFill>
              <a:ln w="12700">
                <a:solidFill>
                  <a:srgbClr val="000000"/>
                </a:solidFill>
                <a:prstDash val="solid"/>
              </a:ln>
            </c:spPr>
          </c:dPt>
          <c:dPt>
            <c:idx val="9"/>
            <c:bubble3D val="0"/>
            <c:explosion val="20"/>
            <c:spPr>
              <a:gradFill rotWithShape="0">
                <a:gsLst>
                  <a:gs pos="0">
                    <a:srgbClr val="DD0806"/>
                  </a:gs>
                  <a:gs pos="50000">
                    <a:srgbClr val="FFFFFF"/>
                  </a:gs>
                  <a:gs pos="100000">
                    <a:srgbClr val="DD0806"/>
                  </a:gs>
                </a:gsLst>
                <a:lin ang="5400000" scaled="1"/>
              </a:gradFill>
              <a:ln w="12700">
                <a:solidFill>
                  <a:srgbClr val="000000"/>
                </a:solidFill>
                <a:prstDash val="solid"/>
              </a:ln>
            </c:spPr>
          </c:dPt>
          <c:dLbls>
            <c:dLbl>
              <c:idx val="6"/>
              <c:layout>
                <c:manualLayout>
                  <c:xMode val="edge"/>
                  <c:yMode val="edge"/>
                  <c:x val="0.199816681943171"/>
                  <c:y val="0.845906902086677"/>
                </c:manualLayout>
              </c:layout>
              <c:dLblPos val="bestFit"/>
              <c:showLegendKey val="0"/>
              <c:showVal val="1"/>
              <c:showCatName val="1"/>
              <c:showSerName val="0"/>
              <c:showPercent val="1"/>
              <c:showBubbleSize val="0"/>
              <c:separator>
</c:separator>
            </c:dLbl>
            <c:dLbl>
              <c:idx val="7"/>
              <c:layout>
                <c:manualLayout>
                  <c:xMode val="edge"/>
                  <c:yMode val="edge"/>
                  <c:x val="0.140238313473877"/>
                  <c:y val="0.804173354735152"/>
                </c:manualLayout>
              </c:layout>
              <c:dLblPos val="bestFit"/>
              <c:showLegendKey val="0"/>
              <c:showVal val="1"/>
              <c:showCatName val="1"/>
              <c:showSerName val="0"/>
              <c:showPercent val="1"/>
              <c:showBubbleSize val="0"/>
              <c:separator>
</c:separator>
            </c:dLbl>
            <c:dLbl>
              <c:idx val="8"/>
              <c:layout>
                <c:manualLayout>
                  <c:xMode val="edge"/>
                  <c:yMode val="edge"/>
                  <c:x val="0.0678276810265811"/>
                  <c:y val="0.736757624398074"/>
                </c:manualLayout>
              </c:layout>
              <c:dLblPos val="bestFit"/>
              <c:showLegendKey val="0"/>
              <c:showVal val="1"/>
              <c:showCatName val="1"/>
              <c:showSerName val="0"/>
              <c:showPercent val="1"/>
              <c:showBubbleSize val="0"/>
              <c:separator>
</c:separator>
            </c:dLbl>
            <c:dLbl>
              <c:idx val="9"/>
              <c:layout>
                <c:manualLayout>
                  <c:xMode val="edge"/>
                  <c:yMode val="edge"/>
                  <c:x val="0.0357470210815765"/>
                  <c:y val="0.597110754414125"/>
                </c:manualLayout>
              </c:layout>
              <c:dLblPos val="bestFit"/>
              <c:showLegendKey val="0"/>
              <c:showVal val="1"/>
              <c:showCatName val="1"/>
              <c:showSerName val="0"/>
              <c:showPercent val="1"/>
              <c:showBubbleSize val="0"/>
              <c:separator>
</c:separator>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eparator>
</c:separator>
            <c:showLeaderLines val="1"/>
          </c:dLbls>
          <c:cat>
            <c:strRef>
              <c:f>' SI 2009'!$BC$5:$BC$14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2009'!$CB$5:$CB$14</c:f>
              <c:numCache>
                <c:formatCode>#,##0</c:formatCode>
                <c:ptCount val="10"/>
                <c:pt idx="0">
                  <c:v>99948.0</c:v>
                </c:pt>
                <c:pt idx="1">
                  <c:v>0.0</c:v>
                </c:pt>
                <c:pt idx="2">
                  <c:v>44374.0</c:v>
                </c:pt>
                <c:pt idx="3">
                  <c:v>31740.0</c:v>
                </c:pt>
                <c:pt idx="4">
                  <c:v>20300.0</c:v>
                </c:pt>
                <c:pt idx="5">
                  <c:v>19717.0</c:v>
                </c:pt>
                <c:pt idx="6">
                  <c:v>13692.0</c:v>
                </c:pt>
                <c:pt idx="7">
                  <c:v>6060.0</c:v>
                </c:pt>
                <c:pt idx="8">
                  <c:v>8188.0</c:v>
                </c:pt>
                <c:pt idx="9">
                  <c:v>1500.0</c:v>
                </c:pt>
              </c:numCache>
            </c:numRef>
          </c:val>
        </c:ser>
        <c:dLbls>
          <c:showLegendKey val="0"/>
          <c:showVal val="1"/>
          <c:showCatName val="1"/>
          <c:showSerName val="0"/>
          <c:showPercent val="1"/>
          <c:showBubbleSize val="0"/>
          <c:separator>
</c:separator>
          <c:showLeaderLines val="1"/>
        </c:dLbls>
      </c:pie3DChart>
      <c:spPr>
        <a:noFill/>
        <a:ln w="25400">
          <a:noFill/>
        </a:ln>
      </c:spPr>
    </c:plotArea>
    <c:legend>
      <c:legendPos val="r"/>
      <c:layout>
        <c:manualLayout>
          <c:xMode val="edge"/>
          <c:yMode val="edge"/>
          <c:x val="0.892758936755271"/>
          <c:y val="0.0128410914927769"/>
          <c:w val="0.103574702108158"/>
          <c:h val="0.322632423756019"/>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800"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 au Sénégal&amp;Rdivision du travail</c:oddHeader>
      <c:oddFooter>&amp;Lsituation au 24 juillet 2009&amp;Rgraphe # 1</c:oddFooter>
    </c:headerFooter>
    <c:pageMargins b="0.984251969" l="0.787401575" r="0.787401575"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t>division du travail UE : décaissements 2009</a:t>
            </a:r>
          </a:p>
        </c:rich>
      </c:tx>
      <c:layout>
        <c:manualLayout>
          <c:xMode val="edge"/>
          <c:yMode val="edge"/>
          <c:x val="0.341589482445484"/>
          <c:y val="0.0265584655108816"/>
        </c:manualLayout>
      </c:layout>
      <c:overlay val="0"/>
      <c:spPr>
        <a:noFill/>
        <a:ln w="25400">
          <a:noFill/>
        </a:ln>
      </c:spPr>
    </c:title>
    <c:autoTitleDeleted val="0"/>
    <c:plotArea>
      <c:layout>
        <c:manualLayout>
          <c:layoutTarget val="inner"/>
          <c:xMode val="edge"/>
          <c:yMode val="edge"/>
          <c:x val="0.176470699390265"/>
          <c:y val="0.0944300995942457"/>
          <c:w val="0.722394675866583"/>
          <c:h val="0.743637034304685"/>
        </c:manualLayout>
      </c:layout>
      <c:barChart>
        <c:barDir val="col"/>
        <c:grouping val="stack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0000D4"/>
                  </a:gs>
                  <a:gs pos="100000">
                    <a:srgbClr val="F20884"/>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339966"/>
                  </a:gs>
                  <a:gs pos="100000">
                    <a:srgbClr val="DD0806"/>
                  </a:gs>
                </a:gsLst>
                <a:lin ang="0" scaled="1"/>
              </a:gradFill>
              <a:ln w="12700">
                <a:solidFill>
                  <a:srgbClr val="000000"/>
                </a:solidFill>
                <a:prstDash val="solid"/>
              </a:ln>
            </c:spPr>
          </c:dPt>
          <c:dPt>
            <c:idx val="6"/>
            <c:invertIfNegative val="0"/>
            <c:bubble3D val="0"/>
            <c:spPr>
              <a:gradFill rotWithShape="0">
                <a:gsLst>
                  <a:gs pos="0">
                    <a:srgbClr val="0066CC"/>
                  </a:gs>
                  <a:gs pos="100000">
                    <a:srgbClr val="FFFFFF"/>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DD0806"/>
                  </a:gs>
                  <a:gs pos="100000">
                    <a:srgbClr val="000000"/>
                  </a:gs>
                </a:gsLst>
                <a:lin ang="0" scaled="1"/>
              </a:gradFill>
              <a:ln w="12700">
                <a:solidFill>
                  <a:srgbClr val="000000"/>
                </a:solidFill>
                <a:prstDash val="solid"/>
              </a:ln>
            </c:spPr>
          </c:dPt>
          <c:dPt>
            <c:idx val="9"/>
            <c:invertIfNegative val="0"/>
            <c:bubble3D val="0"/>
            <c:spPr>
              <a:solidFill>
                <a:srgbClr val="FFCC99"/>
              </a:solidFill>
              <a:ln w="12700">
                <a:solidFill>
                  <a:srgbClr val="000000"/>
                </a:solidFill>
                <a:prstDash val="solid"/>
              </a:ln>
            </c:spPr>
          </c:dPt>
          <c:dLbls>
            <c:dLbl>
              <c:idx val="0"/>
              <c:layout>
                <c:manualLayout>
                  <c:xMode val="edge"/>
                  <c:yMode val="edge"/>
                  <c:x val="0.189886600513502"/>
                  <c:y val="0.15935079306529"/>
                </c:manualLayout>
              </c:layout>
              <c:dLblPos val="ctr"/>
              <c:showLegendKey val="0"/>
              <c:showVal val="1"/>
              <c:showCatName val="0"/>
              <c:showSerName val="0"/>
              <c:showPercent val="0"/>
              <c:showBubbleSize val="0"/>
            </c:dLbl>
            <c:dLbl>
              <c:idx val="2"/>
              <c:layout>
                <c:manualLayout>
                  <c:xMode val="edge"/>
                  <c:yMode val="edge"/>
                  <c:x val="0.333333543292723"/>
                  <c:y val="0.528218369605312"/>
                </c:manualLayout>
              </c:layout>
              <c:dLblPos val="ctr"/>
              <c:showLegendKey val="0"/>
              <c:showVal val="1"/>
              <c:showCatName val="0"/>
              <c:showSerName val="0"/>
              <c:showPercent val="0"/>
              <c:showBubbleSize val="0"/>
            </c:dLbl>
            <c:dLbl>
              <c:idx val="3"/>
              <c:layout>
                <c:manualLayout>
                  <c:xMode val="edge"/>
                  <c:yMode val="edge"/>
                  <c:x val="0.407636995667572"/>
                  <c:y val="0.562154186646994"/>
                </c:manualLayout>
              </c:layout>
              <c:dLblPos val="ctr"/>
              <c:showLegendKey val="0"/>
              <c:showVal val="1"/>
              <c:showCatName val="0"/>
              <c:showSerName val="0"/>
              <c:showPercent val="0"/>
              <c:showBubbleSize val="0"/>
            </c:dLbl>
            <c:dLbl>
              <c:idx val="4"/>
              <c:layout>
                <c:manualLayout>
                  <c:xMode val="edge"/>
                  <c:yMode val="edge"/>
                  <c:x val="0.478844470860135"/>
                  <c:y val="0.66986351899668"/>
                </c:manualLayout>
              </c:layout>
              <c:dLblPos val="ctr"/>
              <c:showLegendKey val="0"/>
              <c:showVal val="1"/>
              <c:showCatName val="0"/>
              <c:showSerName val="0"/>
              <c:showPercent val="0"/>
              <c:showBubbleSize val="0"/>
            </c:dLbl>
            <c:dLbl>
              <c:idx val="5"/>
              <c:layout>
                <c:manualLayout>
                  <c:xMode val="edge"/>
                  <c:yMode val="edge"/>
                  <c:x val="0.551083938446794"/>
                  <c:y val="0.66248616746588"/>
                </c:manualLayout>
              </c:layout>
              <c:dLblPos val="ctr"/>
              <c:showLegendKey val="0"/>
              <c:showVal val="1"/>
              <c:showCatName val="0"/>
              <c:showSerName val="0"/>
              <c:showPercent val="0"/>
              <c:showBubbleSize val="0"/>
            </c:dLbl>
            <c:dLbl>
              <c:idx val="6"/>
              <c:layout>
                <c:manualLayout>
                  <c:xMode val="edge"/>
                  <c:yMode val="edge"/>
                  <c:x val="0.620227428851166"/>
                  <c:y val="0.678716340833641"/>
                </c:manualLayout>
              </c:layout>
              <c:dLblPos val="ctr"/>
              <c:showLegendKey val="0"/>
              <c:showVal val="1"/>
              <c:showCatName val="0"/>
              <c:showSerName val="0"/>
              <c:showPercent val="0"/>
              <c:showBubbleSize val="0"/>
            </c:dLbl>
            <c:dLbl>
              <c:idx val="7"/>
              <c:layout>
                <c:manualLayout>
                  <c:xMode val="edge"/>
                  <c:yMode val="edge"/>
                  <c:x val="0.697626858408301"/>
                  <c:y val="0.699372925119882"/>
                </c:manualLayout>
              </c:layout>
              <c:dLblPos val="ctr"/>
              <c:showLegendKey val="0"/>
              <c:showVal val="1"/>
              <c:showCatName val="0"/>
              <c:showSerName val="0"/>
              <c:showPercent val="0"/>
              <c:showBubbleSize val="0"/>
            </c:dLbl>
            <c:dLbl>
              <c:idx val="8"/>
              <c:layout>
                <c:manualLayout>
                  <c:xMode val="edge"/>
                  <c:yMode val="edge"/>
                  <c:x val="0.773994295571339"/>
                  <c:y val="0.736259682773884"/>
                </c:manualLayout>
              </c:layout>
              <c:dLblPos val="ctr"/>
              <c:showLegendKey val="0"/>
              <c:showVal val="1"/>
              <c:showCatName val="0"/>
              <c:showSerName val="0"/>
              <c:showPercent val="0"/>
              <c:showBubbleSize val="0"/>
            </c:dLbl>
            <c:dLbl>
              <c:idx val="9"/>
              <c:layout>
                <c:manualLayout>
                  <c:xMode val="edge"/>
                  <c:yMode val="edge"/>
                  <c:x val="0.846233763157997"/>
                  <c:y val="0.759867207672446"/>
                </c:manualLayout>
              </c:layout>
              <c:dLblPos val="ctr"/>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 SI 2009'!$BC$5:$BC$14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2009'!$CB$5:$CB$14</c:f>
              <c:numCache>
                <c:formatCode>#,##0</c:formatCode>
                <c:ptCount val="10"/>
                <c:pt idx="0">
                  <c:v>99948.0</c:v>
                </c:pt>
                <c:pt idx="1">
                  <c:v>0.0</c:v>
                </c:pt>
                <c:pt idx="2">
                  <c:v>44374.0</c:v>
                </c:pt>
                <c:pt idx="3">
                  <c:v>31740.0</c:v>
                </c:pt>
                <c:pt idx="4">
                  <c:v>20300.0</c:v>
                </c:pt>
                <c:pt idx="5">
                  <c:v>19717.0</c:v>
                </c:pt>
                <c:pt idx="6">
                  <c:v>13692.0</c:v>
                </c:pt>
                <c:pt idx="7">
                  <c:v>6060.0</c:v>
                </c:pt>
                <c:pt idx="8">
                  <c:v>8188.0</c:v>
                </c:pt>
                <c:pt idx="9">
                  <c:v>1500.0</c:v>
                </c:pt>
              </c:numCache>
            </c:numRef>
          </c:val>
        </c:ser>
        <c:dLbls>
          <c:showLegendKey val="0"/>
          <c:showVal val="1"/>
          <c:showCatName val="0"/>
          <c:showSerName val="0"/>
          <c:showPercent val="0"/>
          <c:showBubbleSize val="0"/>
        </c:dLbls>
        <c:gapWidth val="150"/>
        <c:overlap val="100"/>
        <c:axId val="830991624"/>
        <c:axId val="830994888"/>
      </c:barChart>
      <c:catAx>
        <c:axId val="830991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1440000" vert="horz"/>
          <a:lstStyle/>
          <a:p>
            <a:pPr>
              <a:defRPr sz="875" b="0" i="0" u="none" strike="noStrike" baseline="0">
                <a:solidFill>
                  <a:srgbClr val="000000"/>
                </a:solidFill>
                <a:latin typeface="Arial"/>
                <a:ea typeface="Arial"/>
                <a:cs typeface="Arial"/>
              </a:defRPr>
            </a:pPr>
            <a:endParaRPr lang="en-US"/>
          </a:p>
        </c:txPr>
        <c:crossAx val="830994888"/>
        <c:crosses val="autoZero"/>
        <c:auto val="0"/>
        <c:lblAlgn val="ctr"/>
        <c:lblOffset val="100"/>
        <c:tickLblSkip val="1"/>
        <c:tickMarkSkip val="1"/>
        <c:noMultiLvlLbl val="0"/>
      </c:catAx>
      <c:valAx>
        <c:axId val="83099488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30991624"/>
        <c:crosses val="autoZero"/>
        <c:crossBetween val="between"/>
      </c:valAx>
      <c:spPr>
        <a:solidFill>
          <a:srgbClr val="FFCC99"/>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oddHeader>&amp;Lgroupe des coopérations UE au Sénégal</c:oddHeader>
      <c:oddFooter>&amp;Lsituation au 22 juillet 2009</c:oddFooter>
    </c:headerFooter>
    <c:pageMargins b="0.984251969" l="0.787401575" r="0.787401575" t="0.984251969" header="0.4921259845" footer="0.492125984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t>division du travail UE : décaissements 2009</a:t>
            </a:r>
          </a:p>
        </c:rich>
      </c:tx>
      <c:layout>
        <c:manualLayout>
          <c:xMode val="edge"/>
          <c:yMode val="edge"/>
          <c:x val="0.341237285175019"/>
          <c:y val="0.0290698224583304"/>
        </c:manualLayout>
      </c:layout>
      <c:overlay val="0"/>
      <c:spPr>
        <a:noFill/>
        <a:ln w="25400">
          <a:noFill/>
        </a:ln>
      </c:spPr>
    </c:title>
    <c:autoTitleDeleted val="0"/>
    <c:plotArea>
      <c:layout>
        <c:manualLayout>
          <c:layoutTarget val="inner"/>
          <c:xMode val="edge"/>
          <c:yMode val="edge"/>
          <c:x val="0.178350605242532"/>
          <c:y val="0.129845206980543"/>
          <c:w val="0.721649847802154"/>
          <c:h val="0.701551715327707"/>
        </c:manualLayout>
      </c:layout>
      <c:barChart>
        <c:barDir val="col"/>
        <c:grouping val="stack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0000D4"/>
                  </a:gs>
                  <a:gs pos="100000">
                    <a:srgbClr val="F20884"/>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FCF305"/>
                  </a:gs>
                  <a:gs pos="100000">
                    <a:srgbClr val="000000"/>
                  </a:gs>
                </a:gsLst>
                <a:lin ang="5400000" scaled="1"/>
              </a:gradFill>
              <a:ln w="12700">
                <a:solidFill>
                  <a:srgbClr val="000000"/>
                </a:solidFill>
                <a:prstDash val="solid"/>
              </a:ln>
            </c:spPr>
          </c:dPt>
          <c:dPt>
            <c:idx val="5"/>
            <c:invertIfNegative val="0"/>
            <c:bubble3D val="0"/>
            <c:spPr>
              <a:gradFill rotWithShape="0">
                <a:gsLst>
                  <a:gs pos="0">
                    <a:srgbClr val="339966"/>
                  </a:gs>
                  <a:gs pos="100000">
                    <a:srgbClr val="DD0806"/>
                  </a:gs>
                </a:gsLst>
                <a:lin ang="0" scaled="1"/>
              </a:gradFill>
              <a:ln w="12700">
                <a:solidFill>
                  <a:srgbClr val="000000"/>
                </a:solidFill>
                <a:prstDash val="solid"/>
              </a:ln>
            </c:spPr>
          </c:dPt>
          <c:dPt>
            <c:idx val="6"/>
            <c:invertIfNegative val="0"/>
            <c:bubble3D val="0"/>
            <c:spPr>
              <a:gradFill rotWithShape="0">
                <a:gsLst>
                  <a:gs pos="0">
                    <a:srgbClr val="0066CC"/>
                  </a:gs>
                  <a:gs pos="100000">
                    <a:srgbClr val="FFFFFF"/>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4D0808"/>
                  </a:gs>
                  <a:gs pos="15000">
                    <a:srgbClr val="FF0300"/>
                  </a:gs>
                  <a:gs pos="27500">
                    <a:srgbClr val="FF7A00"/>
                  </a:gs>
                  <a:gs pos="50000">
                    <a:srgbClr val="FFF200"/>
                  </a:gs>
                  <a:gs pos="72500">
                    <a:srgbClr val="FF7A00"/>
                  </a:gs>
                  <a:gs pos="85000">
                    <a:srgbClr val="FF0300"/>
                  </a:gs>
                  <a:gs pos="100000">
                    <a:srgbClr val="4D0808"/>
                  </a:gs>
                </a:gsLst>
                <a:lin ang="0" scaled="1"/>
              </a:gradFill>
              <a:ln w="12700">
                <a:solidFill>
                  <a:srgbClr val="000000"/>
                </a:solidFill>
                <a:prstDash val="solid"/>
              </a:ln>
            </c:spPr>
          </c:dPt>
          <c:dPt>
            <c:idx val="9"/>
            <c:invertIfNegative val="0"/>
            <c:bubble3D val="0"/>
            <c:spPr>
              <a:gradFill rotWithShape="0">
                <a:gsLst>
                  <a:gs pos="0">
                    <a:srgbClr val="DD0806"/>
                  </a:gs>
                  <a:gs pos="50000">
                    <a:srgbClr val="FFFFFF"/>
                  </a:gs>
                  <a:gs pos="100000">
                    <a:srgbClr val="DD0806"/>
                  </a:gs>
                </a:gsLst>
                <a:lin ang="5400000" scaled="1"/>
              </a:gradFill>
              <a:ln w="12700">
                <a:solidFill>
                  <a:srgbClr val="000000"/>
                </a:solidFill>
                <a:prstDash val="solid"/>
              </a:ln>
            </c:spPr>
          </c:dPt>
          <c:dLbls>
            <c:dLbl>
              <c:idx val="0"/>
              <c:layout>
                <c:manualLayout>
                  <c:xMode val="edge"/>
                  <c:yMode val="edge"/>
                  <c:x val="0.190721745490569"/>
                  <c:y val="0.186046863733315"/>
                </c:manualLayout>
              </c:layout>
              <c:dLblPos val="ctr"/>
              <c:showLegendKey val="0"/>
              <c:showVal val="1"/>
              <c:showCatName val="0"/>
              <c:showSerName val="0"/>
              <c:showPercent val="0"/>
              <c:showBubbleSize val="0"/>
            </c:dLbl>
            <c:dLbl>
              <c:idx val="1"/>
              <c:layout>
                <c:manualLayout>
                  <c:xMode val="edge"/>
                  <c:yMode val="edge"/>
                  <c:x val="0.28144344064284"/>
                  <c:y val="0.784885206374921"/>
                </c:manualLayout>
              </c:layout>
              <c:dLblPos val="ctr"/>
              <c:showLegendKey val="0"/>
              <c:showVal val="1"/>
              <c:showCatName val="0"/>
              <c:showSerName val="0"/>
              <c:showPercent val="0"/>
              <c:showBubbleSize val="0"/>
            </c:dLbl>
            <c:dLbl>
              <c:idx val="2"/>
              <c:layout>
                <c:manualLayout>
                  <c:xMode val="edge"/>
                  <c:yMode val="edge"/>
                  <c:x val="0.335051715051"/>
                  <c:y val="0.540698697724946"/>
                </c:manualLayout>
              </c:layout>
              <c:dLblPos val="ctr"/>
              <c:showLegendKey val="0"/>
              <c:showVal val="1"/>
              <c:showCatName val="0"/>
              <c:showSerName val="0"/>
              <c:showPercent val="0"/>
              <c:showBubbleSize val="0"/>
            </c:dLbl>
            <c:dLbl>
              <c:idx val="3"/>
              <c:layout>
                <c:manualLayout>
                  <c:xMode val="edge"/>
                  <c:yMode val="edge"/>
                  <c:x val="0.408247628185219"/>
                  <c:y val="0.616280236116605"/>
                </c:manualLayout>
              </c:layout>
              <c:dLblPos val="ctr"/>
              <c:showLegendKey val="0"/>
              <c:showVal val="1"/>
              <c:showCatName val="0"/>
              <c:showSerName val="0"/>
              <c:showPercent val="0"/>
              <c:showBubbleSize val="0"/>
            </c:dLbl>
            <c:dLbl>
              <c:idx val="4"/>
              <c:layout>
                <c:manualLayout>
                  <c:xMode val="edge"/>
                  <c:yMode val="edge"/>
                  <c:x val="0.480412612965434"/>
                  <c:y val="0.676357869197154"/>
                </c:manualLayout>
              </c:layout>
              <c:dLblPos val="ctr"/>
              <c:showLegendKey val="0"/>
              <c:showVal val="1"/>
              <c:showCatName val="0"/>
              <c:showSerName val="0"/>
              <c:showPercent val="0"/>
              <c:showBubbleSize val="0"/>
            </c:dLbl>
            <c:dLbl>
              <c:idx val="5"/>
              <c:layout>
                <c:manualLayout>
                  <c:xMode val="edge"/>
                  <c:yMode val="edge"/>
                  <c:x val="0.551546669391646"/>
                  <c:y val="0.678295857361043"/>
                </c:manualLayout>
              </c:layout>
              <c:dLblPos val="ctr"/>
              <c:showLegendKey val="0"/>
              <c:showVal val="1"/>
              <c:showCatName val="0"/>
              <c:showSerName val="0"/>
              <c:showPercent val="0"/>
              <c:showBubbleSize val="0"/>
            </c:dLbl>
            <c:dLbl>
              <c:idx val="6"/>
              <c:layout>
                <c:manualLayout>
                  <c:xMode val="edge"/>
                  <c:yMode val="edge"/>
                  <c:x val="0.627835367587874"/>
                  <c:y val="0.687985798180487"/>
                </c:manualLayout>
              </c:layout>
              <c:dLblPos val="ctr"/>
              <c:showLegendKey val="0"/>
              <c:showVal val="1"/>
              <c:showCatName val="0"/>
              <c:showSerName val="0"/>
              <c:showPercent val="0"/>
              <c:showBubbleSize val="0"/>
            </c:dLbl>
            <c:dLbl>
              <c:idx val="7"/>
              <c:layout>
                <c:manualLayout>
                  <c:xMode val="edge"/>
                  <c:yMode val="edge"/>
                  <c:x val="0.702062209076096"/>
                  <c:y val="0.740311478605481"/>
                </c:manualLayout>
              </c:layout>
              <c:dLblPos val="ctr"/>
              <c:showLegendKey val="0"/>
              <c:showVal val="1"/>
              <c:showCatName val="0"/>
              <c:showSerName val="0"/>
              <c:showPercent val="0"/>
              <c:showBubbleSize val="0"/>
            </c:dLbl>
            <c:dLbl>
              <c:idx val="8"/>
              <c:layout>
                <c:manualLayout>
                  <c:xMode val="edge"/>
                  <c:yMode val="edge"/>
                  <c:x val="0.774227193856311"/>
                  <c:y val="0.740311478605481"/>
                </c:manualLayout>
              </c:layout>
              <c:dLblPos val="ctr"/>
              <c:showLegendKey val="0"/>
              <c:showVal val="1"/>
              <c:showCatName val="0"/>
              <c:showSerName val="0"/>
              <c:showPercent val="0"/>
              <c:showBubbleSize val="0"/>
            </c:dLbl>
            <c:dLbl>
              <c:idx val="9"/>
              <c:layout>
                <c:manualLayout>
                  <c:xMode val="edge"/>
                  <c:yMode val="edge"/>
                  <c:x val="0.84742310699053"/>
                  <c:y val="0.7713192892277"/>
                </c:manualLayout>
              </c:layout>
              <c:dLblPos val="ctr"/>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 SI 2009'!$BC$5:$BC$14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2009'!$CB$5:$CB$14</c:f>
              <c:numCache>
                <c:formatCode>#,##0</c:formatCode>
                <c:ptCount val="10"/>
                <c:pt idx="0">
                  <c:v>99948.0</c:v>
                </c:pt>
                <c:pt idx="1">
                  <c:v>0.0</c:v>
                </c:pt>
                <c:pt idx="2">
                  <c:v>44374.0</c:v>
                </c:pt>
                <c:pt idx="3">
                  <c:v>31740.0</c:v>
                </c:pt>
                <c:pt idx="4">
                  <c:v>20300.0</c:v>
                </c:pt>
                <c:pt idx="5">
                  <c:v>19717.0</c:v>
                </c:pt>
                <c:pt idx="6">
                  <c:v>13692.0</c:v>
                </c:pt>
                <c:pt idx="7">
                  <c:v>6060.0</c:v>
                </c:pt>
                <c:pt idx="8">
                  <c:v>8188.0</c:v>
                </c:pt>
                <c:pt idx="9">
                  <c:v>1500.0</c:v>
                </c:pt>
              </c:numCache>
            </c:numRef>
          </c:val>
        </c:ser>
        <c:dLbls>
          <c:showLegendKey val="0"/>
          <c:showVal val="1"/>
          <c:showCatName val="0"/>
          <c:showSerName val="0"/>
          <c:showPercent val="0"/>
          <c:showBubbleSize val="0"/>
        </c:dLbls>
        <c:gapWidth val="150"/>
        <c:overlap val="100"/>
        <c:axId val="577076760"/>
        <c:axId val="577080120"/>
      </c:barChart>
      <c:catAx>
        <c:axId val="577076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1440000" vert="horz"/>
          <a:lstStyle/>
          <a:p>
            <a:pPr>
              <a:defRPr sz="800" b="0" i="0" u="none" strike="noStrike" baseline="0">
                <a:solidFill>
                  <a:srgbClr val="000000"/>
                </a:solidFill>
                <a:latin typeface="Arial"/>
                <a:ea typeface="Arial"/>
                <a:cs typeface="Arial"/>
              </a:defRPr>
            </a:pPr>
            <a:endParaRPr lang="en-US"/>
          </a:p>
        </c:txPr>
        <c:crossAx val="577080120"/>
        <c:crosses val="autoZero"/>
        <c:auto val="0"/>
        <c:lblAlgn val="ctr"/>
        <c:lblOffset val="100"/>
        <c:tickLblSkip val="1"/>
        <c:tickMarkSkip val="1"/>
        <c:noMultiLvlLbl val="0"/>
      </c:catAx>
      <c:valAx>
        <c:axId val="57708012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77076760"/>
        <c:crosses val="autoZero"/>
        <c:crossBetween val="between"/>
      </c:valAx>
      <c:spPr>
        <a:solidFill>
          <a:srgbClr val="FFCC99"/>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 au Sénégal&amp;Rdivision du travail</c:oddHeader>
      <c:oddFooter>&amp;Lsituation au 24 juillet 2009&amp;Rgraphe # 2</c:oddFooter>
    </c:headerFooter>
    <c:pageMargins b="0.984251969" l="0.787401575" r="0.787401575" t="0.984251969" header="0.4921259845" footer="0.492125984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division du travail UE : présence dans domaines d'intervention (2009)</a:t>
            </a:r>
          </a:p>
        </c:rich>
      </c:tx>
      <c:layout>
        <c:manualLayout>
          <c:xMode val="edge"/>
          <c:yMode val="edge"/>
          <c:x val="0.206629834254144"/>
          <c:y val="0.0277778221025807"/>
        </c:manualLayout>
      </c:layout>
      <c:overlay val="0"/>
      <c:spPr>
        <a:noFill/>
        <a:ln w="25400">
          <a:noFill/>
        </a:ln>
      </c:spPr>
    </c:title>
    <c:autoTitleDeleted val="0"/>
    <c:plotArea>
      <c:layout>
        <c:manualLayout>
          <c:layoutTarget val="inner"/>
          <c:xMode val="edge"/>
          <c:yMode val="edge"/>
          <c:x val="0.142541436464088"/>
          <c:y val="0.0816994767722962"/>
          <c:w val="0.828729281767956"/>
          <c:h val="0.854576527038218"/>
        </c:manualLayout>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0000D4"/>
                  </a:gs>
                  <a:gs pos="100000">
                    <a:srgbClr val="DD0806"/>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006411"/>
                  </a:gs>
                  <a:gs pos="100000">
                    <a:srgbClr val="DD0806"/>
                  </a:gs>
                </a:gsLst>
                <a:lin ang="0" scaled="1"/>
              </a:gradFill>
              <a:ln w="12700">
                <a:solidFill>
                  <a:srgbClr val="000000"/>
                </a:solidFill>
                <a:prstDash val="solid"/>
              </a:ln>
            </c:spPr>
          </c:dPt>
          <c:dPt>
            <c:idx val="6"/>
            <c:invertIfNegative val="0"/>
            <c:bubble3D val="0"/>
            <c:spPr>
              <a:gradFill rotWithShape="0">
                <a:gsLst>
                  <a:gs pos="0">
                    <a:srgbClr val="FFFFFF"/>
                  </a:gs>
                  <a:gs pos="100000">
                    <a:srgbClr val="0000D4"/>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4D0808"/>
                  </a:gs>
                  <a:gs pos="15000">
                    <a:srgbClr val="FF0300"/>
                  </a:gs>
                  <a:gs pos="27500">
                    <a:srgbClr val="FF7A00"/>
                  </a:gs>
                  <a:gs pos="50000">
                    <a:srgbClr val="FFF200"/>
                  </a:gs>
                  <a:gs pos="72500">
                    <a:srgbClr val="FF7A00"/>
                  </a:gs>
                  <a:gs pos="85000">
                    <a:srgbClr val="FF0300"/>
                  </a:gs>
                  <a:gs pos="100000">
                    <a:srgbClr val="4D0808"/>
                  </a:gs>
                </a:gsLst>
                <a:lin ang="0" scaled="1"/>
              </a:gradFill>
              <a:ln w="25400">
                <a:noFill/>
              </a:ln>
            </c:spPr>
          </c:dPt>
          <c:dPt>
            <c:idx val="9"/>
            <c:invertIfNegative val="0"/>
            <c:bubble3D val="0"/>
            <c:spPr>
              <a:gradFill rotWithShape="0">
                <a:gsLst>
                  <a:gs pos="0">
                    <a:srgbClr val="DD0806"/>
                  </a:gs>
                  <a:gs pos="50000">
                    <a:srgbClr val="FFFFFF"/>
                  </a:gs>
                  <a:gs pos="100000">
                    <a:srgbClr val="DD0806"/>
                  </a:gs>
                </a:gsLst>
                <a:lin ang="5400000" scaled="1"/>
              </a:gradFill>
              <a:ln w="12700">
                <a:solidFill>
                  <a:srgbClr val="000000"/>
                </a:solidFill>
                <a:prstDash val="solid"/>
              </a:ln>
            </c:spPr>
          </c:dPt>
          <c:dLbls>
            <c:spPr>
              <a:noFill/>
              <a:ln w="25400">
                <a:noFill/>
              </a:ln>
            </c:spPr>
            <c:txPr>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 SI 2009'!$CD$5:$CD$14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2009'!$CE$5:$CE$14</c:f>
              <c:numCache>
                <c:formatCode>General</c:formatCode>
                <c:ptCount val="10"/>
                <c:pt idx="0">
                  <c:v>10.0</c:v>
                </c:pt>
                <c:pt idx="2">
                  <c:v>10.0</c:v>
                </c:pt>
                <c:pt idx="3">
                  <c:v>6.0</c:v>
                </c:pt>
                <c:pt idx="4">
                  <c:v>10.0</c:v>
                </c:pt>
                <c:pt idx="5">
                  <c:v>5.0</c:v>
                </c:pt>
                <c:pt idx="6">
                  <c:v>4.0</c:v>
                </c:pt>
                <c:pt idx="7">
                  <c:v>3.0</c:v>
                </c:pt>
                <c:pt idx="8">
                  <c:v>6.0</c:v>
                </c:pt>
                <c:pt idx="9">
                  <c:v>1.0</c:v>
                </c:pt>
              </c:numCache>
            </c:numRef>
          </c:val>
        </c:ser>
        <c:dLbls>
          <c:showLegendKey val="0"/>
          <c:showVal val="1"/>
          <c:showCatName val="0"/>
          <c:showSerName val="0"/>
          <c:showPercent val="0"/>
          <c:showBubbleSize val="0"/>
        </c:dLbls>
        <c:gapWidth val="150"/>
        <c:axId val="653198808"/>
        <c:axId val="653202104"/>
      </c:barChart>
      <c:catAx>
        <c:axId val="6531988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53202104"/>
        <c:crosses val="autoZero"/>
        <c:auto val="1"/>
        <c:lblAlgn val="ctr"/>
        <c:lblOffset val="100"/>
        <c:tickLblSkip val="1"/>
        <c:tickMarkSkip val="1"/>
        <c:noMultiLvlLbl val="0"/>
      </c:catAx>
      <c:valAx>
        <c:axId val="6532021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653198808"/>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 au Sénégal&amp;Rdivision du travail</c:oddHeader>
      <c:oddFooter>&amp;Lsituation au 24 juillet 2009&amp;Rgraphe # 3</c:oddFooter>
    </c:headerFooter>
    <c:pageMargins b="0.984251969" l="0.787401575" r="0.787401575" t="0.984251969" header="0.4921259845" footer="0.492125984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t>division du travail : taux de concentration des trois principaux domaines d'intervention (2009)</a:t>
            </a:r>
          </a:p>
        </c:rich>
      </c:tx>
      <c:layout>
        <c:manualLayout>
          <c:xMode val="edge"/>
          <c:yMode val="edge"/>
          <c:x val="0.150264705548017"/>
          <c:y val="0.0283806343906511"/>
        </c:manualLayout>
      </c:layout>
      <c:overlay val="0"/>
      <c:spPr>
        <a:noFill/>
        <a:ln w="25400">
          <a:noFill/>
        </a:ln>
      </c:spPr>
    </c:title>
    <c:autoTitleDeleted val="0"/>
    <c:plotArea>
      <c:layout>
        <c:manualLayout>
          <c:layoutTarget val="inner"/>
          <c:xMode val="edge"/>
          <c:yMode val="edge"/>
          <c:x val="0.126984258209592"/>
          <c:y val="0.111853088480801"/>
          <c:w val="0.837037902031562"/>
          <c:h val="0.806343906510851"/>
        </c:manualLayout>
      </c:layout>
      <c:barChart>
        <c:barDir val="bar"/>
        <c:grouping val="stack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3366FF"/>
                  </a:gs>
                  <a:gs pos="100000">
                    <a:srgbClr val="DD0806"/>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006411"/>
                  </a:gs>
                  <a:gs pos="100000">
                    <a:srgbClr val="DD0806"/>
                  </a:gs>
                </a:gsLst>
                <a:lin ang="0" scaled="1"/>
              </a:gradFill>
              <a:ln w="12700">
                <a:solidFill>
                  <a:srgbClr val="000000"/>
                </a:solidFill>
                <a:prstDash val="solid"/>
              </a:ln>
            </c:spPr>
          </c:dPt>
          <c:dPt>
            <c:idx val="6"/>
            <c:invertIfNegative val="0"/>
            <c:bubble3D val="0"/>
            <c:spPr>
              <a:gradFill rotWithShape="0">
                <a:gsLst>
                  <a:gs pos="0">
                    <a:srgbClr val="FFFFFF"/>
                  </a:gs>
                  <a:gs pos="100000">
                    <a:srgbClr val="0000D4"/>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4D0808"/>
                  </a:gs>
                  <a:gs pos="15000">
                    <a:srgbClr val="FF0300"/>
                  </a:gs>
                  <a:gs pos="27500">
                    <a:srgbClr val="FF7A00"/>
                  </a:gs>
                  <a:gs pos="50000">
                    <a:srgbClr val="FFF200"/>
                  </a:gs>
                  <a:gs pos="72500">
                    <a:srgbClr val="FF7A00"/>
                  </a:gs>
                  <a:gs pos="85000">
                    <a:srgbClr val="FF0300"/>
                  </a:gs>
                  <a:gs pos="100000">
                    <a:srgbClr val="4D0808"/>
                  </a:gs>
                </a:gsLst>
                <a:lin ang="0" scaled="1"/>
              </a:gradFill>
              <a:ln w="12700">
                <a:solidFill>
                  <a:srgbClr val="000000"/>
                </a:solidFill>
                <a:prstDash val="solid"/>
              </a:ln>
            </c:spPr>
          </c:dPt>
          <c:dPt>
            <c:idx val="9"/>
            <c:invertIfNegative val="0"/>
            <c:bubble3D val="0"/>
            <c:spPr>
              <a:gradFill rotWithShape="0">
                <a:gsLst>
                  <a:gs pos="0">
                    <a:srgbClr val="DD0806"/>
                  </a:gs>
                  <a:gs pos="50000">
                    <a:srgbClr val="FFFFFF"/>
                  </a:gs>
                  <a:gs pos="100000">
                    <a:srgbClr val="DD0806"/>
                  </a:gs>
                </a:gsLst>
                <a:lin ang="5400000" scaled="1"/>
              </a:gradFill>
              <a:ln w="12700">
                <a:solidFill>
                  <a:srgbClr val="000000"/>
                </a:solidFill>
                <a:prstDash val="solid"/>
              </a:ln>
            </c:spPr>
          </c:dPt>
          <c:dLbls>
            <c:dLbl>
              <c:idx val="0"/>
              <c:layout>
                <c:manualLayout>
                  <c:xMode val="edge"/>
                  <c:yMode val="edge"/>
                  <c:x val="0.708995441670223"/>
                  <c:y val="0.859766277128548"/>
                </c:manualLayout>
              </c:layout>
              <c:dLblPos val="ctr"/>
              <c:showLegendKey val="0"/>
              <c:showVal val="1"/>
              <c:showCatName val="0"/>
              <c:showSerName val="0"/>
              <c:showPercent val="0"/>
              <c:showBubbleSize val="0"/>
            </c:dLbl>
            <c:dLbl>
              <c:idx val="2"/>
              <c:layout>
                <c:manualLayout>
                  <c:xMode val="edge"/>
                  <c:yMode val="edge"/>
                  <c:x val="0.626455673833988"/>
                  <c:y val="0.69449081803005"/>
                </c:manualLayout>
              </c:layout>
              <c:dLblPos val="ctr"/>
              <c:showLegendKey val="0"/>
              <c:showVal val="1"/>
              <c:showCatName val="0"/>
              <c:showSerName val="0"/>
              <c:showPercent val="0"/>
              <c:showBubbleSize val="0"/>
            </c:dLbl>
            <c:dLbl>
              <c:idx val="3"/>
              <c:layout>
                <c:manualLayout>
                  <c:xMode val="edge"/>
                  <c:yMode val="edge"/>
                  <c:x val="0.829630486969336"/>
                  <c:y val="0.616026711185309"/>
                </c:manualLayout>
              </c:layout>
              <c:dLblPos val="ctr"/>
              <c:showLegendKey val="0"/>
              <c:showVal val="1"/>
              <c:showCatName val="0"/>
              <c:showSerName val="0"/>
              <c:showPercent val="0"/>
              <c:showBubbleSize val="0"/>
            </c:dLbl>
            <c:dLbl>
              <c:idx val="4"/>
              <c:layout>
                <c:manualLayout>
                  <c:xMode val="edge"/>
                  <c:yMode val="edge"/>
                  <c:x val="0.642328706110187"/>
                  <c:y val="0.539232053422371"/>
                </c:manualLayout>
              </c:layout>
              <c:dLblPos val="ctr"/>
              <c:showLegendKey val="0"/>
              <c:showVal val="1"/>
              <c:showCatName val="0"/>
              <c:showSerName val="0"/>
              <c:showPercent val="0"/>
              <c:showBubbleSize val="0"/>
            </c:dLbl>
            <c:dLbl>
              <c:idx val="5"/>
              <c:layout>
                <c:manualLayout>
                  <c:xMode val="edge"/>
                  <c:yMode val="edge"/>
                  <c:x val="0.699471622304504"/>
                  <c:y val="0.459098497495826"/>
                </c:manualLayout>
              </c:layout>
              <c:dLblPos val="ctr"/>
              <c:showLegendKey val="0"/>
              <c:showVal val="1"/>
              <c:showCatName val="0"/>
              <c:showSerName val="0"/>
              <c:showPercent val="0"/>
              <c:showBubbleSize val="0"/>
            </c:dLbl>
            <c:dLbl>
              <c:idx val="6"/>
              <c:layout>
                <c:manualLayout>
                  <c:xMode val="edge"/>
                  <c:yMode val="edge"/>
                  <c:x val="0.778836783685499"/>
                  <c:y val="0.377295492487479"/>
                </c:manualLayout>
              </c:layout>
              <c:dLblPos val="ctr"/>
              <c:showLegendKey val="0"/>
              <c:showVal val="1"/>
              <c:showCatName val="0"/>
              <c:showSerName val="0"/>
              <c:showPercent val="0"/>
              <c:showBubbleSize val="0"/>
            </c:dLbl>
            <c:dLbl>
              <c:idx val="7"/>
              <c:layout>
                <c:manualLayout>
                  <c:xMode val="edge"/>
                  <c:yMode val="edge"/>
                  <c:x val="0.549206916756486"/>
                  <c:y val="0.295492487479132"/>
                </c:manualLayout>
              </c:layout>
              <c:dLblPos val="ctr"/>
              <c:showLegendKey val="0"/>
              <c:showVal val="1"/>
              <c:showCatName val="0"/>
              <c:showSerName val="0"/>
              <c:showPercent val="0"/>
              <c:showBubbleSize val="0"/>
            </c:dLbl>
            <c:dLbl>
              <c:idx val="8"/>
              <c:layout>
                <c:manualLayout>
                  <c:xMode val="edge"/>
                  <c:yMode val="edge"/>
                  <c:x val="0.60423342864731"/>
                  <c:y val="0.217028380634391"/>
                </c:manualLayout>
              </c:layout>
              <c:dLblPos val="ctr"/>
              <c:showLegendKey val="0"/>
              <c:showVal val="1"/>
              <c:showCatName val="0"/>
              <c:showSerName val="0"/>
              <c:showPercent val="0"/>
              <c:showBubbleSize val="0"/>
            </c:dLbl>
            <c:dLbl>
              <c:idx val="9"/>
              <c:layout>
                <c:manualLayout>
                  <c:xMode val="edge"/>
                  <c:yMode val="edge"/>
                  <c:x val="0.835979699879816"/>
                  <c:y val="0.135225375626043"/>
                </c:manualLayout>
              </c:layout>
              <c:dLblPos val="ctr"/>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 SI 2009'!$CD$5:$CD$14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2009'!$CF$5:$CF$14</c:f>
              <c:numCache>
                <c:formatCode>General</c:formatCode>
                <c:ptCount val="10"/>
                <c:pt idx="0" formatCode="0%">
                  <c:v>0.806099171569216</c:v>
                </c:pt>
                <c:pt idx="2" formatCode="0%">
                  <c:v>0.700860864470185</c:v>
                </c:pt>
                <c:pt idx="3" formatCode="0%">
                  <c:v>0.976780088216761</c:v>
                </c:pt>
                <c:pt idx="4" formatCode="0%">
                  <c:v>0.719211822660098</c:v>
                </c:pt>
                <c:pt idx="5" formatCode="0%">
                  <c:v>0.786427955571334</c:v>
                </c:pt>
                <c:pt idx="6" formatCode="0%">
                  <c:v>0.919661115980134</c:v>
                </c:pt>
                <c:pt idx="7" formatCode="0%">
                  <c:v>0.70957095709571</c:v>
                </c:pt>
                <c:pt idx="8" formatCode="0%">
                  <c:v>0.658280410356619</c:v>
                </c:pt>
                <c:pt idx="9" formatCode="0%">
                  <c:v>1.0</c:v>
                </c:pt>
              </c:numCache>
            </c:numRef>
          </c:val>
        </c:ser>
        <c:dLbls>
          <c:showLegendKey val="0"/>
          <c:showVal val="1"/>
          <c:showCatName val="0"/>
          <c:showSerName val="0"/>
          <c:showPercent val="0"/>
          <c:showBubbleSize val="0"/>
        </c:dLbls>
        <c:gapWidth val="150"/>
        <c:overlap val="100"/>
        <c:axId val="850069496"/>
        <c:axId val="850072760"/>
      </c:barChart>
      <c:catAx>
        <c:axId val="850069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50072760"/>
        <c:crosses val="autoZero"/>
        <c:auto val="1"/>
        <c:lblAlgn val="ctr"/>
        <c:lblOffset val="100"/>
        <c:tickLblSkip val="1"/>
        <c:tickMarkSkip val="1"/>
        <c:noMultiLvlLbl val="0"/>
      </c:catAx>
      <c:valAx>
        <c:axId val="850072760"/>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50069496"/>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 au Sénégal&amp;Rdivision du travail</c:oddHeader>
      <c:oddFooter>&amp;Lsituation au 24 juillet 2009&amp;Rgraphe # 4</c:oddFooter>
    </c:headerFooter>
    <c:pageMargins b="0.984251969" l="0.787401575" r="0.787401575" t="0.984251969" header="0.4921259845" footer="0.492125984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secteurs "chéris" de l'UE en 2009</a:t>
            </a:r>
          </a:p>
        </c:rich>
      </c:tx>
      <c:layout>
        <c:manualLayout>
          <c:xMode val="edge"/>
          <c:yMode val="edge"/>
          <c:x val="0.360602798708288"/>
          <c:y val="0.0278260869565217"/>
        </c:manualLayout>
      </c:layout>
      <c:overlay val="0"/>
      <c:spPr>
        <a:noFill/>
        <a:ln w="25400">
          <a:noFill/>
        </a:ln>
      </c:spPr>
    </c:title>
    <c:autoTitleDeleted val="0"/>
    <c:view3D>
      <c:rotX val="15"/>
      <c:rotY val="120"/>
      <c:rAngAx val="0"/>
      <c:perspective val="0"/>
    </c:view3D>
    <c:floor>
      <c:thickness val="0"/>
    </c:floor>
    <c:sideWall>
      <c:thickness val="0"/>
    </c:sideWall>
    <c:backWall>
      <c:thickness val="0"/>
    </c:backWall>
    <c:plotArea>
      <c:layout>
        <c:manualLayout>
          <c:layoutTarget val="inner"/>
          <c:xMode val="edge"/>
          <c:yMode val="edge"/>
          <c:x val="0.0527448869752422"/>
          <c:y val="0.434782608695652"/>
          <c:w val="0.733046286329387"/>
          <c:h val="0.469565217391304"/>
        </c:manualLayout>
      </c:layout>
      <c:pie3DChart>
        <c:varyColors val="1"/>
        <c:ser>
          <c:idx val="0"/>
          <c:order val="0"/>
          <c:spPr>
            <a:solidFill>
              <a:srgbClr val="9999FF"/>
            </a:solidFill>
            <a:ln w="12700">
              <a:solidFill>
                <a:srgbClr val="000000"/>
              </a:solidFill>
              <a:prstDash val="solid"/>
            </a:ln>
          </c:spPr>
          <c:dPt>
            <c:idx val="1"/>
            <c:bubble3D val="0"/>
            <c:spPr>
              <a:solidFill>
                <a:srgbClr val="FFCC99"/>
              </a:solidFill>
              <a:ln w="12700">
                <a:solidFill>
                  <a:srgbClr val="000000"/>
                </a:solidFill>
                <a:prstDash val="solid"/>
              </a:ln>
            </c:spPr>
          </c:dPt>
          <c:dPt>
            <c:idx val="2"/>
            <c:bubble3D val="0"/>
            <c:spPr>
              <a:solidFill>
                <a:srgbClr val="0000D4"/>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CCCCFF"/>
              </a:solidFill>
              <a:ln w="12700">
                <a:solidFill>
                  <a:srgbClr val="000000"/>
                </a:solidFill>
                <a:prstDash val="solid"/>
              </a:ln>
            </c:spPr>
          </c:dPt>
          <c:dPt>
            <c:idx val="5"/>
            <c:bubble3D val="0"/>
            <c:spPr>
              <a:solidFill>
                <a:srgbClr val="800080"/>
              </a:solidFill>
              <a:ln w="12700">
                <a:solidFill>
                  <a:srgbClr val="000000"/>
                </a:solidFill>
                <a:prstDash val="solid"/>
              </a:ln>
            </c:spPr>
          </c:dPt>
          <c:dPt>
            <c:idx val="6"/>
            <c:bubble3D val="0"/>
            <c:spPr>
              <a:solidFill>
                <a:srgbClr val="FFFFCC"/>
              </a:solidFill>
              <a:ln w="12700">
                <a:solidFill>
                  <a:srgbClr val="000000"/>
                </a:solidFill>
                <a:prstDash val="solid"/>
              </a:ln>
            </c:spPr>
          </c:dPt>
          <c:dLbls>
            <c:dLbl>
              <c:idx val="0"/>
              <c:tx>
                <c:rich>
                  <a:bodyPr/>
                  <a:lstStyle/>
                  <a:p>
                    <a:pPr>
                      <a:defRPr sz="800" b="0" i="0" u="none" strike="noStrike" baseline="0">
                        <a:solidFill>
                          <a:srgbClr val="000000"/>
                        </a:solidFill>
                        <a:latin typeface="Arial"/>
                        <a:ea typeface="Arial"/>
                        <a:cs typeface="Arial"/>
                      </a:defRPr>
                    </a:pPr>
                    <a:r>
                      <a:t>IND
10%</a:t>
                    </a:r>
                  </a:p>
                </c:rich>
              </c:tx>
              <c:spPr>
                <a:noFill/>
                <a:ln w="25400">
                  <a:noFill/>
                </a:ln>
              </c:spPr>
              <c:showLegendKey val="0"/>
              <c:showVal val="0"/>
              <c:showCatName val="0"/>
              <c:showSerName val="0"/>
              <c:showPercent val="0"/>
              <c:showBubbleSize val="0"/>
            </c:dLbl>
            <c:dLbl>
              <c:idx val="1"/>
              <c:tx>
                <c:rich>
                  <a:bodyPr/>
                  <a:lstStyle/>
                  <a:p>
                    <a:pPr>
                      <a:defRPr sz="800" b="0" i="0" u="none" strike="noStrike" baseline="0">
                        <a:solidFill>
                          <a:srgbClr val="000000"/>
                        </a:solidFill>
                        <a:latin typeface="Arial"/>
                        <a:ea typeface="Arial"/>
                        <a:cs typeface="Arial"/>
                      </a:defRPr>
                    </a:pPr>
                    <a:r>
                      <a:t>AGRI
4%</a:t>
                    </a:r>
                  </a:p>
                </c:rich>
              </c:tx>
              <c:spPr>
                <a:noFill/>
                <a:ln w="25400">
                  <a:noFill/>
                </a:ln>
              </c:spPr>
              <c:showLegendKey val="0"/>
              <c:showVal val="0"/>
              <c:showCatName val="0"/>
              <c:showSerName val="0"/>
              <c:showPercent val="0"/>
              <c:showBubbleSize val="0"/>
            </c:dLbl>
            <c:dLbl>
              <c:idx val="2"/>
              <c:tx>
                <c:rich>
                  <a:bodyPr/>
                  <a:lstStyle/>
                  <a:p>
                    <a:pPr>
                      <a:defRPr sz="800" b="0" i="0" u="none" strike="noStrike" baseline="0">
                        <a:solidFill>
                          <a:srgbClr val="000000"/>
                        </a:solidFill>
                        <a:latin typeface="Arial"/>
                        <a:ea typeface="Arial"/>
                        <a:cs typeface="Arial"/>
                      </a:defRPr>
                    </a:pPr>
                    <a:r>
                      <a:t>FIN
4%</a:t>
                    </a:r>
                  </a:p>
                </c:rich>
              </c:tx>
              <c:spPr>
                <a:noFill/>
                <a:ln w="25400">
                  <a:noFill/>
                </a:ln>
              </c:spPr>
              <c:showLegendKey val="0"/>
              <c:showVal val="0"/>
              <c:showCatName val="0"/>
              <c:showSerName val="0"/>
              <c:showPercent val="0"/>
              <c:showBubbleSize val="0"/>
            </c:dLbl>
            <c:dLbl>
              <c:idx val="3"/>
              <c:tx>
                <c:rich>
                  <a:bodyPr/>
                  <a:lstStyle/>
                  <a:p>
                    <a:pPr>
                      <a:defRPr sz="800" b="0" i="0" u="none" strike="noStrike" baseline="0">
                        <a:solidFill>
                          <a:srgbClr val="000000"/>
                        </a:solidFill>
                        <a:latin typeface="Arial"/>
                        <a:ea typeface="Arial"/>
                        <a:cs typeface="Arial"/>
                      </a:defRPr>
                    </a:pPr>
                    <a:r>
                      <a:t>EAU VIL
4%</a:t>
                    </a:r>
                  </a:p>
                </c:rich>
              </c:tx>
              <c:spPr>
                <a:noFill/>
                <a:ln w="25400">
                  <a:noFill/>
                </a:ln>
              </c:spPr>
              <c:showLegendKey val="0"/>
              <c:showVal val="0"/>
              <c:showCatName val="0"/>
              <c:showSerName val="0"/>
              <c:showPercent val="0"/>
              <c:showBubbleSize val="0"/>
            </c:dLbl>
            <c:dLbl>
              <c:idx val="4"/>
              <c:tx>
                <c:rich>
                  <a:bodyPr/>
                  <a:lstStyle/>
                  <a:p>
                    <a:pPr>
                      <a:defRPr sz="800" b="0" i="0" u="none" strike="noStrike" baseline="0">
                        <a:solidFill>
                          <a:srgbClr val="000000"/>
                        </a:solidFill>
                        <a:latin typeface="Arial"/>
                        <a:ea typeface="Arial"/>
                        <a:cs typeface="Arial"/>
                      </a:defRPr>
                    </a:pPr>
                    <a:r>
                      <a:t>GOUV 
LOC 
8%</a:t>
                    </a:r>
                  </a:p>
                </c:rich>
              </c:tx>
              <c:spPr>
                <a:noFill/>
                <a:ln w="25400">
                  <a:noFill/>
                </a:ln>
              </c:spPr>
              <c:showLegendKey val="0"/>
              <c:showVal val="0"/>
              <c:showCatName val="0"/>
              <c:showSerName val="0"/>
              <c:showPercent val="0"/>
              <c:showBubbleSize val="0"/>
            </c:dLbl>
            <c:dLbl>
              <c:idx val="5"/>
              <c:tx>
                <c:rich>
                  <a:bodyPr/>
                  <a:lstStyle/>
                  <a:p>
                    <a:pPr>
                      <a:defRPr sz="800" b="0" i="0" u="none" strike="noStrike" baseline="0">
                        <a:solidFill>
                          <a:srgbClr val="000000"/>
                        </a:solidFill>
                        <a:latin typeface="Arial"/>
                        <a:ea typeface="Arial"/>
                        <a:cs typeface="Arial"/>
                      </a:defRPr>
                    </a:pPr>
                    <a:r>
                      <a:t>CIV
3%</a:t>
                    </a:r>
                  </a:p>
                </c:rich>
              </c:tx>
              <c:spPr>
                <a:noFill/>
                <a:ln w="25400">
                  <a:noFill/>
                </a:ln>
              </c:spPr>
              <c:showLegendKey val="0"/>
              <c:showVal val="0"/>
              <c:showCatName val="0"/>
              <c:showSerName val="0"/>
              <c:showPercent val="0"/>
              <c:showBubbleSize val="0"/>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2009'!$A$22:$A$27,' SI 2009'!$A$29)</c:f>
              <c:strCache>
                <c:ptCount val="7"/>
                <c:pt idx="0">
                  <c:v>Industrie, PME, Commerce &amp; Services, Secteur Minier</c:v>
                </c:pt>
                <c:pt idx="1">
                  <c:v>Agriculture et Elevage</c:v>
                </c:pt>
                <c:pt idx="2">
                  <c:v>Microfinance et Services Financiers</c:v>
                </c:pt>
                <c:pt idx="3">
                  <c:v>Eau et assainissement en milieu urbain</c:v>
                </c:pt>
                <c:pt idx="4">
                  <c:v>Décentralisation et gouvernance locale</c:v>
                </c:pt>
                <c:pt idx="5">
                  <c:v>Societé civile</c:v>
                </c:pt>
                <c:pt idx="6">
                  <c:v>autres</c:v>
                </c:pt>
              </c:strCache>
            </c:strRef>
          </c:cat>
          <c:val>
            <c:numRef>
              <c:f>(' SI 2009'!$C$22:$C$27,' SI 2009'!$C$29)</c:f>
              <c:numCache>
                <c:formatCode>#,##0</c:formatCode>
                <c:ptCount val="7"/>
                <c:pt idx="0">
                  <c:v>27100.0</c:v>
                </c:pt>
                <c:pt idx="1">
                  <c:v>11254.0</c:v>
                </c:pt>
                <c:pt idx="2">
                  <c:v>10411.0</c:v>
                </c:pt>
                <c:pt idx="3" formatCode="General">
                  <c:v>8894.0</c:v>
                </c:pt>
                <c:pt idx="4">
                  <c:v>19510.0</c:v>
                </c:pt>
                <c:pt idx="5">
                  <c:v>8805.0</c:v>
                </c:pt>
                <c:pt idx="6">
                  <c:v>159545.0</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Lbls>
            <c:numFmt formatCode="0%" sourceLinked="0"/>
            <c:spPr>
              <a:noFill/>
              <a:ln w="25400">
                <a:noFill/>
              </a:ln>
            </c:spPr>
            <c:txPr>
              <a:bodyPr/>
              <a:lstStyle/>
              <a:p>
                <a:pPr>
                  <a:defRPr sz="15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val>
            <c:numRef>
              <c:f>' SI 2009'!$B$22:$B$27</c:f>
              <c:numCache>
                <c:formatCode>General</c:formatCode>
                <c:ptCount val="6"/>
                <c:pt idx="0">
                  <c:v>5.0</c:v>
                </c:pt>
                <c:pt idx="1">
                  <c:v>4.0</c:v>
                </c:pt>
                <c:pt idx="2">
                  <c:v>4.0</c:v>
                </c:pt>
                <c:pt idx="3">
                  <c:v>4.0</c:v>
                </c:pt>
                <c:pt idx="4">
                  <c:v>4.0</c:v>
                </c:pt>
                <c:pt idx="5">
                  <c:v>4.0</c:v>
                </c:pt>
              </c:numCache>
            </c:numRef>
          </c:val>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dPt>
          <c:dLbls>
            <c:numFmt formatCode="0%" sourceLinked="0"/>
            <c:spPr>
              <a:noFill/>
              <a:ln w="25400">
                <a:noFill/>
              </a:ln>
            </c:spPr>
            <c:txPr>
              <a:bodyPr/>
              <a:lstStyle/>
              <a:p>
                <a:pPr>
                  <a:defRPr sz="15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2009'!$A$22:$A$27,' SI 2009'!$A$29)</c:f>
              <c:strCache>
                <c:ptCount val="7"/>
                <c:pt idx="0">
                  <c:v>Industrie, PME, Commerce &amp; Services, Secteur Minier</c:v>
                </c:pt>
                <c:pt idx="1">
                  <c:v>Agriculture et Elevage</c:v>
                </c:pt>
                <c:pt idx="2">
                  <c:v>Microfinance et Services Financiers</c:v>
                </c:pt>
                <c:pt idx="3">
                  <c:v>Eau et assainissement en milieu urbain</c:v>
                </c:pt>
                <c:pt idx="4">
                  <c:v>Décentralisation et gouvernance locale</c:v>
                </c:pt>
                <c:pt idx="5">
                  <c:v>Societé civile</c:v>
                </c:pt>
                <c:pt idx="6">
                  <c:v>autres</c:v>
                </c:pt>
              </c:strCache>
            </c:strRef>
          </c:cat>
          <c:val>
            <c:numRef>
              <c:f>' SI 2009'!$B$23</c:f>
              <c:numCache>
                <c:formatCode>General</c:formatCode>
                <c:ptCount val="1"/>
                <c:pt idx="0">
                  <c:v>4.0</c:v>
                </c:pt>
              </c:numCache>
            </c:numRef>
          </c:val>
        </c:ser>
        <c:ser>
          <c:idx val="3"/>
          <c:order val="3"/>
          <c:spPr>
            <a:solidFill>
              <a:srgbClr val="CCFFFF"/>
            </a:solidFill>
            <a:ln w="12700">
              <a:solidFill>
                <a:srgbClr val="000000"/>
              </a:solidFill>
              <a:prstDash val="solid"/>
            </a:ln>
          </c:spPr>
          <c:dPt>
            <c:idx val="0"/>
            <c:bubble3D val="0"/>
            <c:spPr>
              <a:solidFill>
                <a:srgbClr val="9999FF"/>
              </a:solidFill>
              <a:ln w="12700">
                <a:solidFill>
                  <a:srgbClr val="000000"/>
                </a:solidFill>
                <a:prstDash val="solid"/>
              </a:ln>
            </c:spPr>
          </c:dPt>
          <c:dLbls>
            <c:numFmt formatCode="0%" sourceLinked="0"/>
            <c:spPr>
              <a:noFill/>
              <a:ln w="25400">
                <a:noFill/>
              </a:ln>
            </c:spPr>
            <c:txPr>
              <a:bodyPr/>
              <a:lstStyle/>
              <a:p>
                <a:pPr>
                  <a:defRPr sz="15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2009'!$A$22:$A$27,' SI 2009'!$A$29)</c:f>
              <c:strCache>
                <c:ptCount val="7"/>
                <c:pt idx="0">
                  <c:v>Industrie, PME, Commerce &amp; Services, Secteur Minier</c:v>
                </c:pt>
                <c:pt idx="1">
                  <c:v>Agriculture et Elevage</c:v>
                </c:pt>
                <c:pt idx="2">
                  <c:v>Microfinance et Services Financiers</c:v>
                </c:pt>
                <c:pt idx="3">
                  <c:v>Eau et assainissement en milieu urbain</c:v>
                </c:pt>
                <c:pt idx="4">
                  <c:v>Décentralisation et gouvernance locale</c:v>
                </c:pt>
                <c:pt idx="5">
                  <c:v>Societé civile</c:v>
                </c:pt>
                <c:pt idx="6">
                  <c:v>autres</c:v>
                </c:pt>
              </c:strCache>
            </c:strRef>
          </c:cat>
          <c:val>
            <c:numRef>
              <c:f>' SI 2009'!$B$23</c:f>
              <c:numCache>
                <c:formatCode>General</c:formatCode>
                <c:ptCount val="1"/>
                <c:pt idx="0">
                  <c:v>4.0</c:v>
                </c:pt>
              </c:numCache>
            </c:numRef>
          </c:val>
        </c:ser>
        <c:ser>
          <c:idx val="4"/>
          <c:order val="4"/>
          <c:spPr>
            <a:solidFill>
              <a:srgbClr val="660066"/>
            </a:solidFill>
            <a:ln w="12700">
              <a:solidFill>
                <a:srgbClr val="000000"/>
              </a:solidFill>
              <a:prstDash val="solid"/>
            </a:ln>
          </c:spPr>
          <c:dPt>
            <c:idx val="0"/>
            <c:bubble3D val="0"/>
            <c:spPr>
              <a:solidFill>
                <a:srgbClr val="9999FF"/>
              </a:solidFill>
              <a:ln w="12700">
                <a:solidFill>
                  <a:srgbClr val="000000"/>
                </a:solidFill>
                <a:prstDash val="solid"/>
              </a:ln>
            </c:spPr>
          </c:dPt>
          <c:dLbls>
            <c:numFmt formatCode="0%" sourceLinked="0"/>
            <c:spPr>
              <a:noFill/>
              <a:ln w="25400">
                <a:noFill/>
              </a:ln>
            </c:spPr>
            <c:txPr>
              <a:bodyPr/>
              <a:lstStyle/>
              <a:p>
                <a:pPr>
                  <a:defRPr sz="15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2009'!$A$22:$A$27,' SI 2009'!$A$29)</c:f>
              <c:strCache>
                <c:ptCount val="7"/>
                <c:pt idx="0">
                  <c:v>Industrie, PME, Commerce &amp; Services, Secteur Minier</c:v>
                </c:pt>
                <c:pt idx="1">
                  <c:v>Agriculture et Elevage</c:v>
                </c:pt>
                <c:pt idx="2">
                  <c:v>Microfinance et Services Financiers</c:v>
                </c:pt>
                <c:pt idx="3">
                  <c:v>Eau et assainissement en milieu urbain</c:v>
                </c:pt>
                <c:pt idx="4">
                  <c:v>Décentralisation et gouvernance locale</c:v>
                </c:pt>
                <c:pt idx="5">
                  <c:v>Societé civile</c:v>
                </c:pt>
                <c:pt idx="6">
                  <c:v>autres</c:v>
                </c:pt>
              </c:strCache>
            </c:strRef>
          </c:cat>
          <c:val>
            <c:numRef>
              <c:f>' SI 2009'!$B$23</c:f>
              <c:numCache>
                <c:formatCode>General</c:formatCode>
                <c:ptCount val="1"/>
                <c:pt idx="0">
                  <c:v>4.0</c:v>
                </c:pt>
              </c:numCache>
            </c:numRef>
          </c:val>
        </c:ser>
        <c:dLbls>
          <c:showLegendKey val="0"/>
          <c:showVal val="0"/>
          <c:showCatName val="1"/>
          <c:showSerName val="0"/>
          <c:showPercent val="1"/>
          <c:showBubbleSize val="0"/>
          <c:showLeaderLines val="1"/>
        </c:dLbls>
      </c:pie3DChart>
      <c:spPr>
        <a:noFill/>
        <a:ln w="25400">
          <a:noFill/>
        </a:ln>
      </c:spPr>
    </c:plotArea>
    <c:legend>
      <c:legendPos val="r"/>
      <c:layout>
        <c:manualLayout>
          <c:xMode val="edge"/>
          <c:yMode val="edge"/>
          <c:x val="0.698600645855759"/>
          <c:y val="0.0173913043478261"/>
          <c:w val="0.297093649085038"/>
          <c:h val="0.42782608695652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l'UE&amp;Rdivision du travail</c:oddHeader>
      <c:oddFooter>&amp;Lsituation au 24 juillet 2009&amp;Rgraphe # 15</c:oddFooter>
    </c:headerFooter>
    <c:pageMargins b="0.984251969" l="0.787401575" r="0.787401575" t="0.984251969" header="0.4921259845" footer="0.4921259845"/>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quatre principaux secteurs de concentration (en montant) de l'UE en 2009</a:t>
            </a:r>
          </a:p>
        </c:rich>
      </c:tx>
      <c:layout>
        <c:manualLayout>
          <c:xMode val="edge"/>
          <c:yMode val="edge"/>
          <c:x val="0.176605504587156"/>
          <c:y val="0.0283688434467175"/>
        </c:manualLayout>
      </c:layout>
      <c:overlay val="0"/>
      <c:spPr>
        <a:noFill/>
        <a:ln w="25400">
          <a:noFill/>
        </a:ln>
      </c:spPr>
    </c:title>
    <c:autoTitleDeleted val="0"/>
    <c:view3D>
      <c:rotX val="15"/>
      <c:rotY val="30"/>
      <c:rAngAx val="0"/>
      <c:perspective val="0"/>
    </c:view3D>
    <c:floor>
      <c:thickness val="0"/>
    </c:floor>
    <c:sideWall>
      <c:thickness val="0"/>
    </c:sideWall>
    <c:backWall>
      <c:thickness val="0"/>
    </c:backWall>
    <c:plotArea>
      <c:layout>
        <c:manualLayout>
          <c:layoutTarget val="inner"/>
          <c:xMode val="edge"/>
          <c:yMode val="edge"/>
          <c:x val="0.115825688073395"/>
          <c:y val="0.205674114988702"/>
          <c:w val="0.713302752293578"/>
          <c:h val="0.437944020708702"/>
        </c:manualLayout>
      </c:layout>
      <c:pie3DChart>
        <c:varyColors val="1"/>
        <c:ser>
          <c:idx val="0"/>
          <c:order val="0"/>
          <c:spPr>
            <a:solidFill>
              <a:srgbClr val="9999FF"/>
            </a:solidFill>
            <a:ln w="12700">
              <a:solidFill>
                <a:srgbClr val="000000"/>
              </a:solidFill>
              <a:prstDash val="solid"/>
            </a:ln>
          </c:spPr>
          <c:dPt>
            <c:idx val="0"/>
            <c:bubble3D val="0"/>
            <c:spPr>
              <a:solidFill>
                <a:srgbClr val="993366"/>
              </a:solidFill>
              <a:ln w="12700">
                <a:solidFill>
                  <a:srgbClr val="000000"/>
                </a:solidFill>
                <a:prstDash val="solid"/>
              </a:ln>
            </c:spPr>
          </c:dPt>
          <c:dPt>
            <c:idx val="1"/>
            <c:bubble3D val="0"/>
            <c:spPr>
              <a:solidFill>
                <a:srgbClr val="FF8080"/>
              </a:solidFill>
              <a:ln w="12700">
                <a:solidFill>
                  <a:srgbClr val="000000"/>
                </a:solidFill>
                <a:prstDash val="solid"/>
              </a:ln>
            </c:spPr>
          </c:dPt>
          <c:dPt>
            <c:idx val="2"/>
            <c:bubble3D val="0"/>
            <c:spPr>
              <a:solidFill>
                <a:srgbClr val="FFCC99"/>
              </a:solidFill>
              <a:ln w="12700">
                <a:solidFill>
                  <a:srgbClr val="000000"/>
                </a:solidFill>
                <a:prstDash val="solid"/>
              </a:ln>
            </c:spPr>
          </c:dPt>
          <c:dPt>
            <c:idx val="3"/>
            <c:bubble3D val="0"/>
            <c:spPr>
              <a:solidFill>
                <a:srgbClr val="4600A5"/>
              </a:solidFill>
              <a:ln w="12700">
                <a:solidFill>
                  <a:srgbClr val="000000"/>
                </a:solidFill>
                <a:prstDash val="solid"/>
              </a:ln>
            </c:spPr>
          </c:dPt>
          <c:dPt>
            <c:idx val="4"/>
            <c:bubble3D val="0"/>
            <c:spPr>
              <a:solidFill>
                <a:srgbClr val="FFFFCC"/>
              </a:solidFill>
              <a:ln w="12700">
                <a:solidFill>
                  <a:srgbClr val="000000"/>
                </a:solidFill>
                <a:prstDash val="solid"/>
              </a:ln>
            </c:spPr>
          </c:dPt>
          <c:dLbls>
            <c:dLbl>
              <c:idx val="0"/>
              <c:tx>
                <c:rich>
                  <a:bodyPr/>
                  <a:lstStyle/>
                  <a:p>
                    <a:pPr>
                      <a:defRPr sz="900" b="0" i="0" u="none" strike="noStrike" baseline="0">
                        <a:solidFill>
                          <a:srgbClr val="000000"/>
                        </a:solidFill>
                        <a:latin typeface="Arial"/>
                        <a:ea typeface="Arial"/>
                        <a:cs typeface="Arial"/>
                      </a:defRPr>
                    </a:pPr>
                    <a:r>
                      <a:t>ABG
26%</a:t>
                    </a:r>
                  </a:p>
                </c:rich>
              </c:tx>
              <c:spPr>
                <a:noFill/>
                <a:ln w="25400">
                  <a:noFill/>
                </a:ln>
              </c:spPr>
              <c:showLegendKey val="0"/>
              <c:showVal val="0"/>
              <c:showCatName val="0"/>
              <c:showSerName val="0"/>
              <c:showPercent val="0"/>
              <c:showBubbleSize val="0"/>
            </c:dLbl>
            <c:dLbl>
              <c:idx val="1"/>
              <c:tx>
                <c:rich>
                  <a:bodyPr/>
                  <a:lstStyle/>
                  <a:p>
                    <a:pPr>
                      <a:defRPr sz="900" b="0" i="0" u="none" strike="noStrike" baseline="0">
                        <a:solidFill>
                          <a:srgbClr val="000000"/>
                        </a:solidFill>
                        <a:latin typeface="Arial"/>
                        <a:ea typeface="Arial"/>
                        <a:cs typeface="Arial"/>
                      </a:defRPr>
                    </a:pPr>
                    <a:r>
                      <a:t>INFRA
18%</a:t>
                    </a:r>
                  </a:p>
                </c:rich>
              </c:tx>
              <c:spPr>
                <a:noFill/>
                <a:ln w="25400">
                  <a:noFill/>
                </a:ln>
              </c:spPr>
              <c:showLegendKey val="0"/>
              <c:showVal val="0"/>
              <c:showCatName val="0"/>
              <c:showSerName val="0"/>
              <c:showPercent val="0"/>
              <c:showBubbleSize val="0"/>
            </c:dLbl>
            <c:dLbl>
              <c:idx val="2"/>
              <c:tx>
                <c:rich>
                  <a:bodyPr/>
                  <a:lstStyle/>
                  <a:p>
                    <a:pPr>
                      <a:defRPr sz="900" b="0" i="0" u="none" strike="noStrike" baseline="0">
                        <a:solidFill>
                          <a:srgbClr val="000000"/>
                        </a:solidFill>
                        <a:latin typeface="Arial"/>
                        <a:ea typeface="Arial"/>
                        <a:cs typeface="Arial"/>
                      </a:defRPr>
                    </a:pPr>
                    <a:r>
                      <a:t>IND
10%</a:t>
                    </a:r>
                  </a:p>
                </c:rich>
              </c:tx>
              <c:spPr>
                <a:noFill/>
                <a:ln w="25400">
                  <a:noFill/>
                </a:ln>
              </c:spPr>
              <c:showLegendKey val="0"/>
              <c:showVal val="0"/>
              <c:showCatName val="0"/>
              <c:showSerName val="0"/>
              <c:showPercent val="0"/>
              <c:showBubbleSize val="0"/>
            </c:dLbl>
            <c:dLbl>
              <c:idx val="3"/>
              <c:tx>
                <c:rich>
                  <a:bodyPr/>
                  <a:lstStyle/>
                  <a:p>
                    <a:pPr>
                      <a:defRPr sz="900" b="0" i="0" u="none" strike="noStrike" baseline="0">
                        <a:solidFill>
                          <a:srgbClr val="000000"/>
                        </a:solidFill>
                        <a:latin typeface="Arial"/>
                        <a:ea typeface="Arial"/>
                        <a:cs typeface="Arial"/>
                      </a:defRPr>
                    </a:pPr>
                    <a:r>
                      <a:t>GOUV LOC
8%</a:t>
                    </a:r>
                  </a:p>
                </c:rich>
              </c:tx>
              <c:spPr>
                <a:noFill/>
                <a:ln w="25400">
                  <a:noFill/>
                </a:ln>
              </c:spPr>
              <c:showLegendKey val="0"/>
              <c:showVal val="0"/>
              <c:showCatName val="0"/>
              <c:showSerName val="0"/>
              <c:showPercent val="0"/>
              <c:showBubbleSize val="0"/>
            </c:dLbl>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2009'!$A$33:$A$36,' SI 2009'!$A$38)</c:f>
              <c:strCache>
                <c:ptCount val="5"/>
                <c:pt idx="0">
                  <c:v>Appui budgétaire général</c:v>
                </c:pt>
                <c:pt idx="1">
                  <c:v>Infrastructures (transports, communications….)</c:v>
                </c:pt>
                <c:pt idx="2">
                  <c:v>Industrie, PME, Commerce &amp; Services, Secteur Minier</c:v>
                </c:pt>
                <c:pt idx="3">
                  <c:v>Décentralisation et gouvernance locale</c:v>
                </c:pt>
                <c:pt idx="4">
                  <c:v>autres</c:v>
                </c:pt>
              </c:strCache>
            </c:strRef>
          </c:cat>
          <c:val>
            <c:numRef>
              <c:f>(' SI 2009'!$C$33:$C$36,' SI 2009'!$C$38)</c:f>
              <c:numCache>
                <c:formatCode>#,##0</c:formatCode>
                <c:ptCount val="5"/>
                <c:pt idx="0">
                  <c:v>52793.0</c:v>
                </c:pt>
                <c:pt idx="1">
                  <c:v>48000.0</c:v>
                </c:pt>
                <c:pt idx="2">
                  <c:v>27100.0</c:v>
                </c:pt>
                <c:pt idx="3">
                  <c:v>19510.0</c:v>
                </c:pt>
                <c:pt idx="4">
                  <c:v>98116.0</c:v>
                </c:pt>
              </c:numCache>
            </c:numRef>
          </c:val>
        </c:ser>
        <c:dLbls>
          <c:showLegendKey val="0"/>
          <c:showVal val="0"/>
          <c:showCatName val="1"/>
          <c:showSerName val="0"/>
          <c:showPercent val="1"/>
          <c:showBubbleSize val="0"/>
          <c:showLeaderLines val="1"/>
        </c:dLbls>
      </c:pie3DChart>
      <c:spPr>
        <a:noFill/>
        <a:ln w="25400">
          <a:noFill/>
        </a:ln>
      </c:spPr>
    </c:plotArea>
    <c:legend>
      <c:legendPos val="b"/>
      <c:layout>
        <c:manualLayout>
          <c:xMode val="edge"/>
          <c:yMode val="edge"/>
          <c:x val="0.67545871559633"/>
          <c:y val="0.675533084574961"/>
          <c:w val="0.319954128440367"/>
          <c:h val="0.312057277913893"/>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425"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l'UE&amp;Rdivision du travail</c:oddHeader>
      <c:oddFooter>&amp;Lsituation au 24 juillet 2009&amp;Rgraphe # 16</c:oddFooter>
    </c:headerFooter>
    <c:pageMargins b="0.984251969" l="0.787401575" r="0.787401575" t="0.984251969" header="0.4921259845" footer="0.4921259845"/>
    <c:pageSetup paperSize="9" orientation="landscape"/>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1" i="0" u="none" strike="noStrike" baseline="0">
                <a:solidFill>
                  <a:srgbClr val="000000"/>
                </a:solidFill>
                <a:latin typeface="Arial"/>
                <a:ea typeface="Arial"/>
                <a:cs typeface="Arial"/>
              </a:defRPr>
            </a:pPr>
            <a:r>
              <a:t>secteurs "orphelins" de l'UE en 2009</a:t>
            </a:r>
          </a:p>
        </c:rich>
      </c:tx>
      <c:layout>
        <c:manualLayout>
          <c:xMode val="edge"/>
          <c:yMode val="edge"/>
          <c:x val="0.312227240671078"/>
          <c:y val="0.0281250214576885"/>
        </c:manualLayout>
      </c:layout>
      <c:overlay val="0"/>
      <c:spPr>
        <a:noFill/>
        <a:ln w="25400">
          <a:noFill/>
        </a:ln>
      </c:spPr>
    </c:title>
    <c:autoTitleDeleted val="0"/>
    <c:view3D>
      <c:rotX val="20"/>
      <c:rotY val="130"/>
      <c:rAngAx val="0"/>
      <c:perspective val="0"/>
    </c:view3D>
    <c:floor>
      <c:thickness val="0"/>
    </c:floor>
    <c:sideWall>
      <c:thickness val="0"/>
    </c:sideWall>
    <c:backWall>
      <c:thickness val="0"/>
    </c:backWall>
    <c:plotArea>
      <c:layout>
        <c:manualLayout>
          <c:layoutTarget val="inner"/>
          <c:xMode val="edge"/>
          <c:yMode val="edge"/>
          <c:x val="0.0676856256000239"/>
          <c:y val="0.309375236034573"/>
          <c:w val="0.69323181058089"/>
          <c:h val="0.473437861204423"/>
        </c:manualLayout>
      </c:layout>
      <c:pie3DChart>
        <c:varyColors val="1"/>
        <c:ser>
          <c:idx val="0"/>
          <c:order val="0"/>
          <c:spPr>
            <a:solidFill>
              <a:srgbClr val="9999FF"/>
            </a:solidFill>
            <a:ln w="12700">
              <a:solidFill>
                <a:srgbClr val="000000"/>
              </a:solidFill>
              <a:prstDash val="solid"/>
            </a:ln>
          </c:spPr>
          <c:dPt>
            <c:idx val="1"/>
            <c:bubble3D val="0"/>
            <c:spPr>
              <a:solidFill>
                <a:srgbClr val="993366"/>
              </a:solidFill>
              <a:ln w="12700">
                <a:solidFill>
                  <a:srgbClr val="000000"/>
                </a:solidFill>
                <a:prstDash val="solid"/>
              </a:ln>
            </c:spPr>
          </c:dPt>
          <c:dPt>
            <c:idx val="2"/>
            <c:bubble3D val="0"/>
            <c:explosion val="13"/>
            <c:spPr>
              <a:solidFill>
                <a:srgbClr val="FFFFCC"/>
              </a:solidFill>
              <a:ln w="12700">
                <a:solidFill>
                  <a:srgbClr val="000000"/>
                </a:solidFill>
                <a:prstDash val="solid"/>
              </a:ln>
            </c:spPr>
          </c:dPt>
          <c:dPt>
            <c:idx val="3"/>
            <c:bubble3D val="0"/>
            <c:explosion val="21"/>
            <c:spPr>
              <a:solidFill>
                <a:srgbClr val="0000D4"/>
              </a:solidFill>
              <a:ln w="12700">
                <a:solidFill>
                  <a:srgbClr val="000000"/>
                </a:solidFill>
                <a:prstDash val="solid"/>
              </a:ln>
            </c:spPr>
          </c:dPt>
          <c:dPt>
            <c:idx val="4"/>
            <c:bubble3D val="0"/>
            <c:spPr>
              <a:solidFill>
                <a:srgbClr val="FFCC99"/>
              </a:solidFill>
              <a:ln w="12700">
                <a:solidFill>
                  <a:srgbClr val="000000"/>
                </a:solidFill>
                <a:prstDash val="solid"/>
              </a:ln>
            </c:spPr>
          </c:dPt>
          <c:dLbls>
            <c:dLbl>
              <c:idx val="0"/>
              <c:tx>
                <c:rich>
                  <a:bodyPr/>
                  <a:lstStyle/>
                  <a:p>
                    <a:pPr>
                      <a:defRPr sz="1175" b="0" i="0" u="none" strike="noStrike" baseline="0">
                        <a:solidFill>
                          <a:srgbClr val="000000"/>
                        </a:solidFill>
                        <a:latin typeface="Arial"/>
                        <a:ea typeface="Arial"/>
                        <a:cs typeface="Arial"/>
                      </a:defRPr>
                    </a:pPr>
                    <a:r>
                      <a:t>PAIX
0%</a:t>
                    </a:r>
                  </a:p>
                </c:rich>
              </c:tx>
              <c:spPr>
                <a:noFill/>
                <a:ln w="25400">
                  <a:noFill/>
                </a:ln>
              </c:spPr>
              <c:showLegendKey val="0"/>
              <c:showVal val="0"/>
              <c:showCatName val="0"/>
              <c:showSerName val="0"/>
              <c:showPercent val="0"/>
              <c:showBubbleSize val="0"/>
            </c:dLbl>
            <c:dLbl>
              <c:idx val="1"/>
              <c:tx>
                <c:rich>
                  <a:bodyPr/>
                  <a:lstStyle/>
                  <a:p>
                    <a:pPr>
                      <a:defRPr sz="1175" b="0" i="0" u="none" strike="noStrike" baseline="0">
                        <a:solidFill>
                          <a:srgbClr val="000000"/>
                        </a:solidFill>
                        <a:latin typeface="Arial"/>
                        <a:ea typeface="Arial"/>
                        <a:cs typeface="Arial"/>
                      </a:defRPr>
                    </a:pPr>
                    <a:r>
                      <a:t>INFRA
18%</a:t>
                    </a:r>
                  </a:p>
                </c:rich>
              </c:tx>
              <c:spPr>
                <a:noFill/>
                <a:ln w="25400">
                  <a:noFill/>
                </a:ln>
              </c:spPr>
              <c:showLegendKey val="0"/>
              <c:showVal val="0"/>
              <c:showCatName val="0"/>
              <c:showSerName val="0"/>
              <c:showPercent val="0"/>
              <c:showBubbleSize val="0"/>
            </c:dLbl>
            <c:dLbl>
              <c:idx val="2"/>
              <c:layout>
                <c:manualLayout>
                  <c:xMode val="edge"/>
                  <c:yMode val="edge"/>
                  <c:x val="0.254366947819445"/>
                  <c:y val="0.81718812346506"/>
                </c:manualLayout>
              </c:layout>
              <c:tx>
                <c:rich>
                  <a:bodyPr/>
                  <a:lstStyle/>
                  <a:p>
                    <a:pPr>
                      <a:defRPr sz="1175" b="0" i="0" u="none" strike="noStrike" baseline="0">
                        <a:solidFill>
                          <a:srgbClr val="000000"/>
                        </a:solidFill>
                        <a:latin typeface="Arial"/>
                        <a:ea typeface="Arial"/>
                        <a:cs typeface="Arial"/>
                      </a:defRPr>
                    </a:pPr>
                    <a:r>
                      <a:t>GENR
1%</a:t>
                    </a:r>
                  </a:p>
                </c:rich>
              </c:tx>
              <c:spPr>
                <a:noFill/>
                <a:ln w="25400">
                  <a:noFill/>
                </a:ln>
              </c:spPr>
              <c:dLblPos val="bestFit"/>
              <c:showLegendKey val="0"/>
              <c:showVal val="0"/>
              <c:showCatName val="0"/>
              <c:showSerName val="0"/>
              <c:showPercent val="0"/>
              <c:showBubbleSize val="0"/>
            </c:dLbl>
            <c:dLbl>
              <c:idx val="3"/>
              <c:tx>
                <c:rich>
                  <a:bodyPr/>
                  <a:lstStyle/>
                  <a:p>
                    <a:pPr>
                      <a:defRPr sz="1175" b="0" i="0" u="none" strike="noStrike" baseline="0">
                        <a:solidFill>
                          <a:srgbClr val="000000"/>
                        </a:solidFill>
                        <a:latin typeface="Arial"/>
                        <a:ea typeface="Arial"/>
                        <a:cs typeface="Arial"/>
                      </a:defRPr>
                    </a:pPr>
                    <a:r>
                      <a:t>ENV
2%</a:t>
                    </a:r>
                  </a:p>
                </c:rich>
              </c:tx>
              <c:spPr>
                <a:noFill/>
                <a:ln w="25400">
                  <a:noFill/>
                </a:ln>
              </c:spPr>
              <c:showLegendKey val="0"/>
              <c:showVal val="0"/>
              <c:showCatName val="0"/>
              <c:showSerName val="0"/>
              <c:showPercent val="0"/>
              <c:showBubbleSize val="0"/>
            </c:dLbl>
            <c:numFmt formatCode="0%" sourceLinked="0"/>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2009'!$A$41:$A$44,' SI 2009'!$A$46)</c:f>
              <c:strCache>
                <c:ptCount val="5"/>
                <c:pt idx="0">
                  <c:v>processus de paix</c:v>
                </c:pt>
                <c:pt idx="1">
                  <c:v>Infrastructures</c:v>
                </c:pt>
                <c:pt idx="2">
                  <c:v>genre</c:v>
                </c:pt>
                <c:pt idx="3">
                  <c:v>environnement</c:v>
                </c:pt>
                <c:pt idx="4">
                  <c:v>autres</c:v>
                </c:pt>
              </c:strCache>
            </c:strRef>
          </c:cat>
          <c:val>
            <c:numRef>
              <c:f>(' SI 2009'!$C$41:$C$44,' SI 2009'!$C$46)</c:f>
              <c:numCache>
                <c:formatCode>#,##0</c:formatCode>
                <c:ptCount val="5"/>
                <c:pt idx="0">
                  <c:v>0.0</c:v>
                </c:pt>
                <c:pt idx="1">
                  <c:v>48000.0</c:v>
                </c:pt>
                <c:pt idx="2">
                  <c:v>4006.0</c:v>
                </c:pt>
                <c:pt idx="3">
                  <c:v>6477.0</c:v>
                </c:pt>
                <c:pt idx="4">
                  <c:v>187036.0</c:v>
                </c:pt>
              </c:numCache>
            </c:numRef>
          </c:val>
        </c:ser>
        <c:dLbls>
          <c:showLegendKey val="0"/>
          <c:showVal val="0"/>
          <c:showCatName val="1"/>
          <c:showSerName val="0"/>
          <c:showPercent val="1"/>
          <c:showBubbleSize val="0"/>
          <c:showLeaderLines val="1"/>
        </c:dLbls>
      </c:pie3DChart>
      <c:spPr>
        <a:noFill/>
        <a:ln w="25400">
          <a:noFill/>
        </a:ln>
      </c:spPr>
    </c:plotArea>
    <c:legend>
      <c:legendPos val="r"/>
      <c:layout>
        <c:manualLayout>
          <c:xMode val="edge"/>
          <c:yMode val="edge"/>
          <c:x val="0.815502618116417"/>
          <c:y val="0.78437559843109"/>
          <c:w val="0.16703065672264"/>
          <c:h val="0.18906264424335"/>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oddHeader>&amp;Lgroupe des coopérations des EM de l'UE au Sénégal&amp;Rdivision du travail</c:oddHeader>
      <c:oddFooter>&amp;Lsituation au 24 juillet &amp;Rgraphe # 17</c:oddFooter>
    </c:headerFooter>
    <c:pageMargins b="0.984251969" l="0.787401575" r="0.787401575" t="0.984251969" header="0.4921259845" footer="0.492125984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division du travail UE : décaissements 2010</a:t>
            </a:r>
          </a:p>
        </c:rich>
      </c:tx>
      <c:layout>
        <c:manualLayout>
          <c:xMode val="edge"/>
          <c:yMode val="edge"/>
          <c:x val="0.345588235294118"/>
          <c:y val="0.0283333794488598"/>
        </c:manualLayout>
      </c:layout>
      <c:overlay val="0"/>
      <c:spPr>
        <a:noFill/>
        <a:ln w="25400">
          <a:noFill/>
        </a:ln>
      </c:spPr>
    </c:title>
    <c:autoTitleDeleted val="0"/>
    <c:view3D>
      <c:rotX val="20"/>
      <c:rotY val="270"/>
      <c:rAngAx val="0"/>
      <c:perspective val="0"/>
    </c:view3D>
    <c:floor>
      <c:thickness val="0"/>
    </c:floor>
    <c:sideWall>
      <c:thickness val="0"/>
    </c:sideWall>
    <c:backWall>
      <c:thickness val="0"/>
    </c:backWall>
    <c:plotArea>
      <c:layout>
        <c:manualLayout>
          <c:layoutTarget val="inner"/>
          <c:xMode val="edge"/>
          <c:yMode val="edge"/>
          <c:x val="0.193933823529412"/>
          <c:y val="0.331667206489594"/>
          <c:w val="0.691176470588235"/>
          <c:h val="0.5966676378054"/>
        </c:manualLayout>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spPr>
              <a:gradFill rotWithShape="0">
                <a:gsLst>
                  <a:gs pos="0">
                    <a:srgbClr val="0000D4"/>
                  </a:gs>
                  <a:gs pos="100000">
                    <a:srgbClr val="F20884"/>
                  </a:gs>
                </a:gsLst>
                <a:lin ang="0" scaled="1"/>
              </a:gradFill>
              <a:ln w="12700">
                <a:solidFill>
                  <a:srgbClr val="000000"/>
                </a:solidFill>
                <a:prstDash val="solid"/>
              </a:ln>
            </c:spPr>
          </c:dPt>
          <c:dPt>
            <c:idx val="3"/>
            <c:bubble3D val="0"/>
            <c:spPr>
              <a:gradFill rotWithShape="0">
                <a:gsLst>
                  <a:gs pos="0">
                    <a:srgbClr val="00ABEA"/>
                  </a:gs>
                  <a:gs pos="100000">
                    <a:srgbClr val="FFFFFF"/>
                  </a:gs>
                </a:gsLst>
                <a:lin ang="5400000" scaled="1"/>
              </a:gradFill>
              <a:ln w="12700">
                <a:solidFill>
                  <a:srgbClr val="000000"/>
                </a:solidFill>
                <a:prstDash val="solid"/>
              </a:ln>
            </c:spPr>
          </c:dPt>
          <c:dPt>
            <c:idx val="4"/>
            <c:bubble3D val="0"/>
            <c:spPr>
              <a:gradFill rotWithShape="0">
                <a:gsLst>
                  <a:gs pos="0">
                    <a:srgbClr val="FFF200"/>
                  </a:gs>
                  <a:gs pos="22500">
                    <a:srgbClr val="FF7A00"/>
                  </a:gs>
                  <a:gs pos="35000">
                    <a:srgbClr val="FF0300"/>
                  </a:gs>
                  <a:gs pos="50000">
                    <a:srgbClr val="4D0808"/>
                  </a:gs>
                  <a:gs pos="65000">
                    <a:srgbClr val="FF0300"/>
                  </a:gs>
                  <a:gs pos="77500">
                    <a:srgbClr val="FF7A00"/>
                  </a:gs>
                  <a:gs pos="100000">
                    <a:srgbClr val="FFF200"/>
                  </a:gs>
                </a:gsLst>
                <a:lin ang="5400000" scaled="1"/>
              </a:gradFill>
              <a:ln w="12700">
                <a:solidFill>
                  <a:srgbClr val="000000"/>
                </a:solidFill>
                <a:prstDash val="solid"/>
              </a:ln>
            </c:spPr>
          </c:dPt>
          <c:dPt>
            <c:idx val="5"/>
            <c:bubble3D val="0"/>
            <c:spPr>
              <a:gradFill rotWithShape="0">
                <a:gsLst>
                  <a:gs pos="0">
                    <a:srgbClr val="339966"/>
                  </a:gs>
                  <a:gs pos="100000">
                    <a:srgbClr val="DD0806"/>
                  </a:gs>
                </a:gsLst>
                <a:lin ang="0" scaled="1"/>
              </a:gradFill>
              <a:ln w="12700">
                <a:solidFill>
                  <a:srgbClr val="000000"/>
                </a:solidFill>
                <a:prstDash val="solid"/>
              </a:ln>
            </c:spPr>
          </c:dPt>
          <c:dPt>
            <c:idx val="6"/>
            <c:bubble3D val="0"/>
            <c:explosion val="4"/>
            <c:spPr>
              <a:gradFill rotWithShape="0">
                <a:gsLst>
                  <a:gs pos="0">
                    <a:srgbClr val="0066CC"/>
                  </a:gs>
                  <a:gs pos="100000">
                    <a:srgbClr val="FFFFFF"/>
                  </a:gs>
                </a:gsLst>
                <a:lin ang="5400000" scaled="1"/>
              </a:gradFill>
              <a:ln w="12700">
                <a:solidFill>
                  <a:srgbClr val="000000"/>
                </a:solidFill>
                <a:prstDash val="solid"/>
              </a:ln>
            </c:spPr>
          </c:dPt>
          <c:dPt>
            <c:idx val="7"/>
            <c:bubble3D val="0"/>
            <c:explosion val="11"/>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bubble3D val="0"/>
            <c:explosion val="15"/>
            <c:spPr>
              <a:gradFill rotWithShape="0">
                <a:gsLst>
                  <a:gs pos="0">
                    <a:srgbClr val="FFF200"/>
                  </a:gs>
                  <a:gs pos="45000">
                    <a:srgbClr val="FF7A00"/>
                  </a:gs>
                  <a:gs pos="70000">
                    <a:srgbClr val="FF0300"/>
                  </a:gs>
                  <a:gs pos="100000">
                    <a:srgbClr val="4D0808"/>
                  </a:gs>
                </a:gsLst>
                <a:path path="rect">
                  <a:fillToRect l="50000" t="50000" r="50000" b="50000"/>
                </a:path>
              </a:gradFill>
              <a:ln w="12700">
                <a:solidFill>
                  <a:srgbClr val="000000"/>
                </a:solidFill>
                <a:prstDash val="solid"/>
              </a:ln>
            </c:spPr>
          </c:dPt>
          <c:dPt>
            <c:idx val="9"/>
            <c:bubble3D val="0"/>
            <c:explosion val="22"/>
            <c:spPr>
              <a:gradFill rotWithShape="0">
                <a:gsLst>
                  <a:gs pos="0">
                    <a:srgbClr val="DD0806"/>
                  </a:gs>
                  <a:gs pos="50000">
                    <a:srgbClr val="FFFFFF"/>
                  </a:gs>
                  <a:gs pos="100000">
                    <a:srgbClr val="DD0806"/>
                  </a:gs>
                </a:gsLst>
                <a:lin ang="5400000" scaled="1"/>
              </a:gradFill>
              <a:ln w="12700">
                <a:solidFill>
                  <a:srgbClr val="000000"/>
                </a:solidFill>
                <a:prstDash val="solid"/>
              </a:ln>
            </c:spPr>
          </c:dPt>
          <c:dLbls>
            <c:dLbl>
              <c:idx val="6"/>
              <c:layout>
                <c:manualLayout>
                  <c:xMode val="edge"/>
                  <c:yMode val="edge"/>
                  <c:x val="0.221507352941176"/>
                  <c:y val="0.891668117949411"/>
                </c:manualLayout>
              </c:layout>
              <c:dLblPos val="bestFit"/>
              <c:showLegendKey val="0"/>
              <c:showVal val="1"/>
              <c:showCatName val="1"/>
              <c:showSerName val="0"/>
              <c:showPercent val="1"/>
              <c:showBubbleSize val="0"/>
              <c:separator>
</c:separator>
            </c:dLbl>
            <c:dLbl>
              <c:idx val="7"/>
              <c:layout>
                <c:manualLayout>
                  <c:xMode val="edge"/>
                  <c:yMode val="edge"/>
                  <c:x val="0.147977941176471"/>
                  <c:y val="0.831668020293002"/>
                </c:manualLayout>
              </c:layout>
              <c:dLblPos val="bestFit"/>
              <c:showLegendKey val="0"/>
              <c:showVal val="1"/>
              <c:showCatName val="1"/>
              <c:showSerName val="0"/>
              <c:showPercent val="1"/>
              <c:showBubbleSize val="0"/>
              <c:separator>
</c:separator>
            </c:dLbl>
            <c:dLbl>
              <c:idx val="8"/>
              <c:layout>
                <c:manualLayout>
                  <c:xMode val="edge"/>
                  <c:yMode val="edge"/>
                  <c:x val="0.09375"/>
                  <c:y val="0.76000123698118"/>
                </c:manualLayout>
              </c:layout>
              <c:dLblPos val="bestFit"/>
              <c:showLegendKey val="0"/>
              <c:showVal val="1"/>
              <c:showCatName val="1"/>
              <c:showSerName val="0"/>
              <c:showPercent val="1"/>
              <c:showBubbleSize val="0"/>
              <c:separator>
</c:separator>
            </c:dLbl>
            <c:dLbl>
              <c:idx val="9"/>
              <c:layout>
                <c:manualLayout>
                  <c:xMode val="edge"/>
                  <c:yMode val="edge"/>
                  <c:x val="0.0514705882352941"/>
                  <c:y val="0.65333439670312"/>
                </c:manualLayout>
              </c:layout>
              <c:dLblPos val="bestFit"/>
              <c:showLegendKey val="0"/>
              <c:showVal val="1"/>
              <c:showCatName val="1"/>
              <c:showSerName val="0"/>
              <c:showPercent val="1"/>
              <c:showBubbleSize val="0"/>
              <c:separator>
</c:separator>
            </c:dLbl>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eparator>
</c:separator>
            <c:showLeaderLines val="1"/>
          </c:dLbls>
          <c:cat>
            <c:strRef>
              <c:f>' SI 2010'!$BC$5:$BC$14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2010'!$CB$5:$CB$14</c:f>
              <c:numCache>
                <c:formatCode>#,##0</c:formatCode>
                <c:ptCount val="10"/>
                <c:pt idx="0">
                  <c:v>101885.0</c:v>
                </c:pt>
                <c:pt idx="1">
                  <c:v>0.0</c:v>
                </c:pt>
                <c:pt idx="2">
                  <c:v>0.0</c:v>
                </c:pt>
                <c:pt idx="3">
                  <c:v>35165.0</c:v>
                </c:pt>
                <c:pt idx="4">
                  <c:v>25600.0</c:v>
                </c:pt>
                <c:pt idx="5">
                  <c:v>17392.0</c:v>
                </c:pt>
                <c:pt idx="6">
                  <c:v>12029.0</c:v>
                </c:pt>
                <c:pt idx="7">
                  <c:v>9620.0</c:v>
                </c:pt>
                <c:pt idx="8">
                  <c:v>9259.0</c:v>
                </c:pt>
                <c:pt idx="9">
                  <c:v>900.0</c:v>
                </c:pt>
              </c:numCache>
            </c:numRef>
          </c:val>
        </c:ser>
        <c:dLbls>
          <c:showLegendKey val="0"/>
          <c:showVal val="1"/>
          <c:showCatName val="1"/>
          <c:showSerName val="0"/>
          <c:showPercent val="1"/>
          <c:showBubbleSize val="0"/>
          <c:separator>
</c:separator>
          <c:showLeaderLines val="1"/>
        </c:dLbls>
      </c:pie3DChart>
      <c:spPr>
        <a:noFill/>
        <a:ln w="25400">
          <a:noFill/>
        </a:ln>
      </c:spPr>
    </c:plotArea>
    <c:legend>
      <c:legendPos val="t"/>
      <c:layout>
        <c:manualLayout>
          <c:xMode val="edge"/>
          <c:yMode val="edge"/>
          <c:x val="0.901654411764706"/>
          <c:y val="0.0133333550347575"/>
          <c:w val="0.0909926470588235"/>
          <c:h val="0.31833385145483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l'UE&amp;Rdivision du travail</c:oddHeader>
      <c:oddFooter>&amp;Lsituation au 24 juillet 2009&amp;Zsecteurs d'intervention 2010&amp;Rgraphe # 5</c:oddFooter>
    </c:headerFooter>
    <c:pageMargins b="0.984251969" l="0.787401575" r="0.787401575"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t>division du travail UE : décaissements 2010</a:t>
            </a:r>
          </a:p>
        </c:rich>
      </c:tx>
      <c:layout>
        <c:manualLayout>
          <c:xMode val="edge"/>
          <c:yMode val="edge"/>
          <c:x val="0.341237285175019"/>
          <c:y val="0.0290698224583304"/>
        </c:manualLayout>
      </c:layout>
      <c:overlay val="0"/>
      <c:spPr>
        <a:noFill/>
        <a:ln w="25400">
          <a:noFill/>
        </a:ln>
      </c:spPr>
    </c:title>
    <c:autoTitleDeleted val="0"/>
    <c:plotArea>
      <c:layout>
        <c:manualLayout>
          <c:layoutTarget val="inner"/>
          <c:xMode val="edge"/>
          <c:yMode val="edge"/>
          <c:x val="0.176288748534526"/>
          <c:y val="0.114341301669433"/>
          <c:w val="0.722680776156157"/>
          <c:h val="0.687985798180487"/>
        </c:manualLayout>
      </c:layout>
      <c:barChart>
        <c:barDir val="col"/>
        <c:grouping val="stack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0000D4"/>
                  </a:gs>
                  <a:gs pos="100000">
                    <a:srgbClr val="F20884"/>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339966"/>
                  </a:gs>
                  <a:gs pos="100000">
                    <a:srgbClr val="DD0806"/>
                  </a:gs>
                </a:gsLst>
                <a:lin ang="0" scaled="1"/>
              </a:gradFill>
              <a:ln w="12700">
                <a:solidFill>
                  <a:srgbClr val="000000"/>
                </a:solidFill>
                <a:prstDash val="solid"/>
              </a:ln>
            </c:spPr>
          </c:dPt>
          <c:dPt>
            <c:idx val="6"/>
            <c:invertIfNegative val="0"/>
            <c:bubble3D val="0"/>
            <c:spPr>
              <a:gradFill rotWithShape="0">
                <a:gsLst>
                  <a:gs pos="0">
                    <a:srgbClr val="0066CC"/>
                  </a:gs>
                  <a:gs pos="100000">
                    <a:srgbClr val="FFFFFF"/>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4D0808"/>
                  </a:gs>
                  <a:gs pos="15000">
                    <a:srgbClr val="FF0300"/>
                  </a:gs>
                  <a:gs pos="27500">
                    <a:srgbClr val="FF7A00"/>
                  </a:gs>
                  <a:gs pos="50000">
                    <a:srgbClr val="FFF200"/>
                  </a:gs>
                  <a:gs pos="72500">
                    <a:srgbClr val="FF7A00"/>
                  </a:gs>
                  <a:gs pos="85000">
                    <a:srgbClr val="FF0300"/>
                  </a:gs>
                  <a:gs pos="100000">
                    <a:srgbClr val="4D0808"/>
                  </a:gs>
                </a:gsLst>
                <a:lin ang="0" scaled="1"/>
              </a:gradFill>
              <a:ln w="12700">
                <a:solidFill>
                  <a:srgbClr val="000000"/>
                </a:solidFill>
                <a:prstDash val="solid"/>
              </a:ln>
            </c:spPr>
          </c:dPt>
          <c:dPt>
            <c:idx val="9"/>
            <c:invertIfNegative val="0"/>
            <c:bubble3D val="0"/>
            <c:spPr>
              <a:solidFill>
                <a:srgbClr val="FFCC99"/>
              </a:solidFill>
              <a:ln w="12700">
                <a:solidFill>
                  <a:srgbClr val="000000"/>
                </a:solidFill>
                <a:prstDash val="solid"/>
              </a:ln>
            </c:spPr>
          </c:dPt>
          <c:dLbls>
            <c:dLbl>
              <c:idx val="0"/>
              <c:layout>
                <c:manualLayout>
                  <c:xMode val="edge"/>
                  <c:yMode val="edge"/>
                  <c:x val="0.189690817136566"/>
                  <c:y val="0.172480946586094"/>
                </c:manualLayout>
              </c:layout>
              <c:dLblPos val="ctr"/>
              <c:showLegendKey val="0"/>
              <c:showVal val="1"/>
              <c:showCatName val="0"/>
              <c:showSerName val="0"/>
              <c:showPercent val="0"/>
              <c:showBubbleSize val="0"/>
            </c:dLbl>
            <c:dLbl>
              <c:idx val="1"/>
              <c:layout>
                <c:manualLayout>
                  <c:xMode val="edge"/>
                  <c:yMode val="edge"/>
                  <c:x val="0.277319727226828"/>
                  <c:y val="0.748063431261036"/>
                </c:manualLayout>
              </c:layout>
              <c:dLblPos val="ctr"/>
              <c:showLegendKey val="0"/>
              <c:showVal val="1"/>
              <c:showCatName val="0"/>
              <c:showSerName val="0"/>
              <c:showPercent val="0"/>
              <c:showBubbleSize val="0"/>
            </c:dLbl>
            <c:dLbl>
              <c:idx val="2"/>
              <c:layout>
                <c:manualLayout>
                  <c:xMode val="edge"/>
                  <c:yMode val="edge"/>
                  <c:x val="0.34845378365304"/>
                  <c:y val="0.748063431261036"/>
                </c:manualLayout>
              </c:layout>
              <c:dLblPos val="ctr"/>
              <c:showLegendKey val="0"/>
              <c:showVal val="1"/>
              <c:showCatName val="0"/>
              <c:showSerName val="0"/>
              <c:showPercent val="0"/>
              <c:showBubbleSize val="0"/>
            </c:dLbl>
            <c:dLbl>
              <c:idx val="3"/>
              <c:layout>
                <c:manualLayout>
                  <c:xMode val="edge"/>
                  <c:yMode val="edge"/>
                  <c:x val="0.410309484893225"/>
                  <c:y val="0.540698697724946"/>
                </c:manualLayout>
              </c:layout>
              <c:dLblPos val="ctr"/>
              <c:showLegendKey val="0"/>
              <c:showVal val="1"/>
              <c:showCatName val="0"/>
              <c:showSerName val="0"/>
              <c:showPercent val="0"/>
              <c:showBubbleSize val="0"/>
            </c:dLbl>
            <c:dLbl>
              <c:idx val="4"/>
              <c:layout>
                <c:manualLayout>
                  <c:xMode val="edge"/>
                  <c:yMode val="edge"/>
                  <c:x val="0.481443541319437"/>
                  <c:y val="0.618218224280494"/>
                </c:manualLayout>
              </c:layout>
              <c:dLblPos val="ctr"/>
              <c:showLegendKey val="0"/>
              <c:showVal val="1"/>
              <c:showCatName val="0"/>
              <c:showSerName val="0"/>
              <c:showPercent val="0"/>
              <c:showBubbleSize val="0"/>
            </c:dLbl>
            <c:dLbl>
              <c:idx val="5"/>
              <c:layout>
                <c:manualLayout>
                  <c:xMode val="edge"/>
                  <c:yMode val="edge"/>
                  <c:x val="0.554639454453656"/>
                  <c:y val="0.672481892869377"/>
                </c:manualLayout>
              </c:layout>
              <c:dLblPos val="ctr"/>
              <c:showLegendKey val="0"/>
              <c:showVal val="1"/>
              <c:showCatName val="0"/>
              <c:showSerName val="0"/>
              <c:showPercent val="0"/>
              <c:showBubbleSize val="0"/>
            </c:dLbl>
            <c:dLbl>
              <c:idx val="6"/>
              <c:layout>
                <c:manualLayout>
                  <c:xMode val="edge"/>
                  <c:yMode val="edge"/>
                  <c:x val="0.626804439233871"/>
                  <c:y val="0.687985798180487"/>
                </c:manualLayout>
              </c:layout>
              <c:dLblPos val="ctr"/>
              <c:showLegendKey val="0"/>
              <c:showVal val="1"/>
              <c:showCatName val="0"/>
              <c:showSerName val="0"/>
              <c:showPercent val="0"/>
              <c:showBubbleSize val="0"/>
            </c:dLbl>
            <c:dLbl>
              <c:idx val="7"/>
              <c:layout>
                <c:manualLayout>
                  <c:xMode val="edge"/>
                  <c:yMode val="edge"/>
                  <c:x val="0.701031280722093"/>
                  <c:y val="0.701551715327707"/>
                </c:manualLayout>
              </c:layout>
              <c:dLblPos val="ctr"/>
              <c:showLegendKey val="0"/>
              <c:showVal val="1"/>
              <c:showCatName val="0"/>
              <c:showSerName val="0"/>
              <c:showPercent val="0"/>
              <c:showBubbleSize val="0"/>
            </c:dLbl>
            <c:dLbl>
              <c:idx val="8"/>
              <c:layout>
                <c:manualLayout>
                  <c:xMode val="edge"/>
                  <c:yMode val="edge"/>
                  <c:x val="0.774227193856311"/>
                  <c:y val="0.707365679819374"/>
                </c:manualLayout>
              </c:layout>
              <c:dLblPos val="ctr"/>
              <c:showLegendKey val="0"/>
              <c:showVal val="1"/>
              <c:showCatName val="0"/>
              <c:showSerName val="0"/>
              <c:showPercent val="0"/>
              <c:showBubbleSize val="0"/>
            </c:dLbl>
            <c:dLbl>
              <c:idx val="9"/>
              <c:layout>
                <c:manualLayout>
                  <c:xMode val="edge"/>
                  <c:yMode val="edge"/>
                  <c:x val="0.848454035344533"/>
                  <c:y val="0.744187454933259"/>
                </c:manualLayout>
              </c:layout>
              <c:dLblPos val="ctr"/>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 SI 2010'!$BC$5:$BC$14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2010'!$CB$5:$CB$14</c:f>
              <c:numCache>
                <c:formatCode>#,##0</c:formatCode>
                <c:ptCount val="10"/>
                <c:pt idx="0">
                  <c:v>101885.0</c:v>
                </c:pt>
                <c:pt idx="1">
                  <c:v>0.0</c:v>
                </c:pt>
                <c:pt idx="2">
                  <c:v>0.0</c:v>
                </c:pt>
                <c:pt idx="3">
                  <c:v>35165.0</c:v>
                </c:pt>
                <c:pt idx="4">
                  <c:v>25600.0</c:v>
                </c:pt>
                <c:pt idx="5">
                  <c:v>17392.0</c:v>
                </c:pt>
                <c:pt idx="6">
                  <c:v>12029.0</c:v>
                </c:pt>
                <c:pt idx="7">
                  <c:v>9620.0</c:v>
                </c:pt>
                <c:pt idx="8">
                  <c:v>9259.0</c:v>
                </c:pt>
                <c:pt idx="9">
                  <c:v>900.0</c:v>
                </c:pt>
              </c:numCache>
            </c:numRef>
          </c:val>
        </c:ser>
        <c:dLbls>
          <c:showLegendKey val="0"/>
          <c:showVal val="1"/>
          <c:showCatName val="0"/>
          <c:showSerName val="0"/>
          <c:showPercent val="0"/>
          <c:showBubbleSize val="0"/>
        </c:dLbls>
        <c:gapWidth val="150"/>
        <c:overlap val="100"/>
        <c:axId val="577557272"/>
        <c:axId val="822531320"/>
      </c:barChart>
      <c:catAx>
        <c:axId val="577557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n-US"/>
          </a:p>
        </c:txPr>
        <c:crossAx val="822531320"/>
        <c:crosses val="autoZero"/>
        <c:auto val="0"/>
        <c:lblAlgn val="ctr"/>
        <c:lblOffset val="100"/>
        <c:tickLblSkip val="1"/>
        <c:tickMarkSkip val="1"/>
        <c:noMultiLvlLbl val="0"/>
      </c:catAx>
      <c:valAx>
        <c:axId val="82253132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77557272"/>
        <c:crosses val="autoZero"/>
        <c:crossBetween val="between"/>
      </c:valAx>
      <c:spPr>
        <a:solidFill>
          <a:srgbClr val="FFCC99"/>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l'UE&amp;Rdivision du travail</c:oddHeader>
      <c:oddFooter>&amp;Lsituation au 24 juillet 2009&amp;Zsecteurs d'intervention 2010&amp;Rgraphe # 6</c:oddFooter>
    </c:headerFooter>
    <c:pageMargins b="0.984251969" l="0.787401575" r="0.787401575"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division du travail UE : présence dans domaines d'intervention (2010)</a:t>
            </a:r>
          </a:p>
        </c:rich>
      </c:tx>
      <c:layout>
        <c:manualLayout>
          <c:xMode val="edge"/>
          <c:yMode val="edge"/>
          <c:x val="0.223492723492724"/>
          <c:y val="0.027027027027027"/>
        </c:manualLayout>
      </c:layout>
      <c:overlay val="0"/>
      <c:spPr>
        <a:noFill/>
        <a:ln w="25400">
          <a:noFill/>
        </a:ln>
      </c:spPr>
    </c:title>
    <c:autoTitleDeleted val="0"/>
    <c:plotArea>
      <c:layout>
        <c:manualLayout>
          <c:layoutTarget val="inner"/>
          <c:xMode val="edge"/>
          <c:yMode val="edge"/>
          <c:x val="0.134095634095634"/>
          <c:y val="0.0810810810810811"/>
          <c:w val="0.837837837837838"/>
          <c:h val="0.855325914149444"/>
        </c:manualLayout>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0000D4"/>
                  </a:gs>
                  <a:gs pos="100000">
                    <a:srgbClr val="DD0806"/>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006411"/>
                  </a:gs>
                  <a:gs pos="100000">
                    <a:srgbClr val="DD0806"/>
                  </a:gs>
                </a:gsLst>
                <a:lin ang="0" scaled="1"/>
              </a:gradFill>
              <a:ln w="12700">
                <a:solidFill>
                  <a:srgbClr val="000000"/>
                </a:solidFill>
                <a:prstDash val="solid"/>
              </a:ln>
            </c:spPr>
          </c:dPt>
          <c:dPt>
            <c:idx val="6"/>
            <c:invertIfNegative val="0"/>
            <c:bubble3D val="0"/>
            <c:spPr>
              <a:gradFill rotWithShape="0">
                <a:gsLst>
                  <a:gs pos="0">
                    <a:srgbClr val="FFFFFF"/>
                  </a:gs>
                  <a:gs pos="100000">
                    <a:srgbClr val="0000D4"/>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4D0808"/>
                  </a:gs>
                  <a:gs pos="15000">
                    <a:srgbClr val="FF0300"/>
                  </a:gs>
                  <a:gs pos="27500">
                    <a:srgbClr val="FF7A00"/>
                  </a:gs>
                  <a:gs pos="50000">
                    <a:srgbClr val="FFF200"/>
                  </a:gs>
                  <a:gs pos="72500">
                    <a:srgbClr val="FF7A00"/>
                  </a:gs>
                  <a:gs pos="85000">
                    <a:srgbClr val="FF0300"/>
                  </a:gs>
                  <a:gs pos="100000">
                    <a:srgbClr val="4D0808"/>
                  </a:gs>
                </a:gsLst>
                <a:lin ang="0" scaled="1"/>
              </a:gradFill>
              <a:ln w="12700">
                <a:solidFill>
                  <a:srgbClr val="000000"/>
                </a:solidFill>
                <a:prstDash val="solid"/>
              </a:ln>
            </c:spPr>
          </c:dPt>
          <c:dPt>
            <c:idx val="9"/>
            <c:invertIfNegative val="0"/>
            <c:bubble3D val="0"/>
            <c:spPr>
              <a:gradFill rotWithShape="0">
                <a:gsLst>
                  <a:gs pos="0">
                    <a:srgbClr val="DD0806"/>
                  </a:gs>
                  <a:gs pos="50000">
                    <a:srgbClr val="FFFFFF"/>
                  </a:gs>
                  <a:gs pos="100000">
                    <a:srgbClr val="DD0806"/>
                  </a:gs>
                </a:gsLst>
                <a:lin ang="5400000" scaled="1"/>
              </a:gradFill>
              <a:ln w="12700">
                <a:solidFill>
                  <a:srgbClr val="000000"/>
                </a:solidFill>
                <a:prstDash val="solid"/>
              </a:ln>
            </c:spPr>
          </c:dPt>
          <c:dLbls>
            <c:spPr>
              <a:noFill/>
              <a:ln w="25400">
                <a:noFill/>
              </a:ln>
            </c:spPr>
            <c:txPr>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 SI 2010'!$CD$5:$CD$14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2010'!$CE$5:$CE$14</c:f>
              <c:numCache>
                <c:formatCode>General</c:formatCode>
                <c:ptCount val="10"/>
                <c:pt idx="0">
                  <c:v>10.0</c:v>
                </c:pt>
                <c:pt idx="3">
                  <c:v>6.0</c:v>
                </c:pt>
                <c:pt idx="4">
                  <c:v>9.0</c:v>
                </c:pt>
                <c:pt idx="5">
                  <c:v>4.0</c:v>
                </c:pt>
                <c:pt idx="6">
                  <c:v>4.0</c:v>
                </c:pt>
                <c:pt idx="7">
                  <c:v>9.0</c:v>
                </c:pt>
                <c:pt idx="8">
                  <c:v>6.0</c:v>
                </c:pt>
                <c:pt idx="9">
                  <c:v>1.0</c:v>
                </c:pt>
              </c:numCache>
            </c:numRef>
          </c:val>
        </c:ser>
        <c:dLbls>
          <c:showLegendKey val="0"/>
          <c:showVal val="1"/>
          <c:showCatName val="0"/>
          <c:showSerName val="0"/>
          <c:showPercent val="0"/>
          <c:showBubbleSize val="0"/>
        </c:dLbls>
        <c:gapWidth val="150"/>
        <c:axId val="822649320"/>
        <c:axId val="848735192"/>
      </c:barChart>
      <c:catAx>
        <c:axId val="8226493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48735192"/>
        <c:crosses val="autoZero"/>
        <c:auto val="1"/>
        <c:lblAlgn val="ctr"/>
        <c:lblOffset val="100"/>
        <c:tickLblSkip val="1"/>
        <c:tickMarkSkip val="1"/>
        <c:noMultiLvlLbl val="0"/>
      </c:catAx>
      <c:valAx>
        <c:axId val="8487351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822649320"/>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l'UE&amp;Rdivision du travail</c:oddHeader>
      <c:oddFooter>&amp;Lsituation au 24 juillet 2009&amp;Zsecteurs d'intervention 2010&amp;Rgraphe # 7</c:oddFooter>
    </c:headerFooter>
    <c:pageMargins b="0.984251969" l="0.787401575" r="0.787401575" t="0.984251969" header="0.4921259845" footer="0.492125984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t>division du travail : taux de concentration des trois principaux domaines d'intervention (2010)</a:t>
            </a:r>
          </a:p>
        </c:rich>
      </c:tx>
      <c:layout>
        <c:manualLayout>
          <c:xMode val="edge"/>
          <c:yMode val="edge"/>
          <c:x val="0.157350055550894"/>
          <c:y val="0.0272436323799836"/>
        </c:manualLayout>
      </c:layout>
      <c:overlay val="0"/>
      <c:spPr>
        <a:noFill/>
        <a:ln w="25400">
          <a:noFill/>
        </a:ln>
      </c:spPr>
    </c:title>
    <c:autoTitleDeleted val="0"/>
    <c:plotArea>
      <c:layout>
        <c:manualLayout>
          <c:layoutTarget val="inner"/>
          <c:xMode val="edge"/>
          <c:yMode val="edge"/>
          <c:x val="0.132505309937595"/>
          <c:y val="0.108974529519934"/>
          <c:w val="0.832298978045518"/>
          <c:h val="0.812501271567745"/>
        </c:manualLayout>
      </c:layout>
      <c:barChart>
        <c:barDir val="bar"/>
        <c:grouping val="stack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3366FF"/>
                  </a:gs>
                  <a:gs pos="100000">
                    <a:srgbClr val="DD0806"/>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006411"/>
                  </a:gs>
                  <a:gs pos="100000">
                    <a:srgbClr val="DD0806"/>
                  </a:gs>
                </a:gsLst>
                <a:lin ang="0" scaled="1"/>
              </a:gradFill>
              <a:ln w="12700">
                <a:solidFill>
                  <a:srgbClr val="000000"/>
                </a:solidFill>
                <a:prstDash val="solid"/>
              </a:ln>
            </c:spPr>
          </c:dPt>
          <c:dPt>
            <c:idx val="6"/>
            <c:invertIfNegative val="0"/>
            <c:bubble3D val="0"/>
            <c:spPr>
              <a:gradFill rotWithShape="0">
                <a:gsLst>
                  <a:gs pos="0">
                    <a:srgbClr val="FFFFFF"/>
                  </a:gs>
                  <a:gs pos="100000">
                    <a:srgbClr val="0000D4"/>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4D0808"/>
                  </a:gs>
                  <a:gs pos="15000">
                    <a:srgbClr val="FF0300"/>
                  </a:gs>
                  <a:gs pos="27500">
                    <a:srgbClr val="FF7A00"/>
                  </a:gs>
                  <a:gs pos="50000">
                    <a:srgbClr val="FFF200"/>
                  </a:gs>
                  <a:gs pos="72500">
                    <a:srgbClr val="FF7A00"/>
                  </a:gs>
                  <a:gs pos="85000">
                    <a:srgbClr val="FF0300"/>
                  </a:gs>
                  <a:gs pos="100000">
                    <a:srgbClr val="4D0808"/>
                  </a:gs>
                </a:gsLst>
                <a:lin ang="0" scaled="1"/>
              </a:gradFill>
              <a:ln w="12700">
                <a:solidFill>
                  <a:srgbClr val="000000"/>
                </a:solidFill>
                <a:prstDash val="solid"/>
              </a:ln>
            </c:spPr>
          </c:dPt>
          <c:dPt>
            <c:idx val="9"/>
            <c:invertIfNegative val="0"/>
            <c:bubble3D val="0"/>
            <c:spPr>
              <a:gradFill rotWithShape="0">
                <a:gsLst>
                  <a:gs pos="0">
                    <a:srgbClr val="DD0806"/>
                  </a:gs>
                  <a:gs pos="50000">
                    <a:srgbClr val="FFFFFF"/>
                  </a:gs>
                  <a:gs pos="100000">
                    <a:srgbClr val="DD0806"/>
                  </a:gs>
                </a:gsLst>
                <a:lin ang="5400000" scaled="1"/>
              </a:gradFill>
              <a:ln w="12700">
                <a:solidFill>
                  <a:srgbClr val="000000"/>
                </a:solidFill>
                <a:prstDash val="solid"/>
              </a:ln>
            </c:spPr>
          </c:dPt>
          <c:dLbls>
            <c:dLbl>
              <c:idx val="0"/>
              <c:layout>
                <c:manualLayout>
                  <c:xMode val="edge"/>
                  <c:yMode val="edge"/>
                  <c:x val="0.715321634116235"/>
                  <c:y val="0.855770570053602"/>
                </c:manualLayout>
              </c:layout>
              <c:dLblPos val="ctr"/>
              <c:showLegendKey val="0"/>
              <c:showVal val="1"/>
              <c:showCatName val="0"/>
              <c:showSerName val="0"/>
              <c:showPercent val="0"/>
              <c:showBubbleSize val="0"/>
            </c:dLbl>
            <c:dLbl>
              <c:idx val="2"/>
              <c:layout>
                <c:manualLayout>
                  <c:xMode val="edge"/>
                  <c:yMode val="edge"/>
                  <c:x val="0.137681298607032"/>
                  <c:y val="0.695513908994875"/>
                </c:manualLayout>
              </c:layout>
              <c:dLblPos val="ctr"/>
              <c:showLegendKey val="0"/>
              <c:showVal val="1"/>
              <c:showCatName val="0"/>
              <c:showSerName val="0"/>
              <c:showPercent val="0"/>
              <c:showBubbleSize val="0"/>
            </c:dLbl>
            <c:dLbl>
              <c:idx val="3"/>
              <c:layout>
                <c:manualLayout>
                  <c:xMode val="edge"/>
                  <c:yMode val="edge"/>
                  <c:x val="0.830228582577744"/>
                  <c:y val="0.613783011854924"/>
                </c:manualLayout>
              </c:layout>
              <c:dLblPos val="ctr"/>
              <c:showLegendKey val="0"/>
              <c:showVal val="1"/>
              <c:showCatName val="0"/>
              <c:showSerName val="0"/>
              <c:showPercent val="0"/>
              <c:showBubbleSize val="0"/>
            </c:dLbl>
            <c:dLbl>
              <c:idx val="4"/>
              <c:layout>
                <c:manualLayout>
                  <c:xMode val="edge"/>
                  <c:yMode val="edge"/>
                  <c:x val="0.629400222203576"/>
                  <c:y val="0.528846981493799"/>
                </c:manualLayout>
              </c:layout>
              <c:dLblPos val="ctr"/>
              <c:showLegendKey val="0"/>
              <c:showVal val="1"/>
              <c:showCatName val="0"/>
              <c:showSerName val="0"/>
              <c:showPercent val="0"/>
              <c:showBubbleSize val="0"/>
            </c:dLbl>
            <c:dLbl>
              <c:idx val="5"/>
              <c:layout>
                <c:manualLayout>
                  <c:xMode val="edge"/>
                  <c:yMode val="edge"/>
                  <c:x val="0.758799938939509"/>
                  <c:y val="0.450321217575022"/>
                </c:manualLayout>
              </c:layout>
              <c:dLblPos val="ctr"/>
              <c:showLegendKey val="0"/>
              <c:showVal val="1"/>
              <c:showCatName val="0"/>
              <c:showSerName val="0"/>
              <c:showPercent val="0"/>
              <c:showBubbleSize val="0"/>
            </c:dLbl>
            <c:dLbl>
              <c:idx val="6"/>
              <c:layout>
                <c:manualLayout>
                  <c:xMode val="edge"/>
                  <c:yMode val="edge"/>
                  <c:x val="0.776398300415596"/>
                  <c:y val="0.370192887045659"/>
                </c:manualLayout>
              </c:layout>
              <c:dLblPos val="ctr"/>
              <c:showLegendKey val="0"/>
              <c:showVal val="1"/>
              <c:showCatName val="0"/>
              <c:showSerName val="0"/>
              <c:showPercent val="0"/>
              <c:showBubbleSize val="0"/>
            </c:dLbl>
            <c:dLbl>
              <c:idx val="7"/>
              <c:layout>
                <c:manualLayout>
                  <c:xMode val="edge"/>
                  <c:yMode val="edge"/>
                  <c:x val="0.655280165550762"/>
                  <c:y val="0.288461989905708"/>
                </c:manualLayout>
              </c:layout>
              <c:dLblPos val="ctr"/>
              <c:showLegendKey val="0"/>
              <c:showVal val="1"/>
              <c:showCatName val="0"/>
              <c:showSerName val="0"/>
              <c:showPercent val="0"/>
              <c:showBubbleSize val="0"/>
            </c:dLbl>
            <c:dLbl>
              <c:idx val="8"/>
              <c:layout>
                <c:manualLayout>
                  <c:xMode val="edge"/>
                  <c:yMode val="edge"/>
                  <c:x val="0.683230504365724"/>
                  <c:y val="0.206731092765758"/>
                </c:manualLayout>
              </c:layout>
              <c:dLblPos val="ctr"/>
              <c:showLegendKey val="0"/>
              <c:showVal val="1"/>
              <c:showCatName val="0"/>
              <c:showSerName val="0"/>
              <c:showPercent val="0"/>
              <c:showBubbleSize val="0"/>
            </c:dLbl>
            <c:dLbl>
              <c:idx val="9"/>
              <c:layout>
                <c:manualLayout>
                  <c:xMode val="edge"/>
                  <c:yMode val="edge"/>
                  <c:x val="0.832298978045518"/>
                  <c:y val="0.126602762236394"/>
                </c:manualLayout>
              </c:layout>
              <c:dLblPos val="ctr"/>
              <c:showLegendKey val="0"/>
              <c:showVal val="1"/>
              <c:showCatName val="0"/>
              <c:showSerName val="0"/>
              <c:showPercent val="0"/>
              <c:showBubbleSize val="0"/>
            </c:dLbl>
            <c:spPr>
              <a:noFill/>
              <a:ln w="25400">
                <a:noFill/>
              </a:ln>
            </c:spPr>
            <c:txPr>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 SI 2010'!$CD$5:$CD$14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2010'!$CF$5:$CF$14</c:f>
              <c:numCache>
                <c:formatCode>General</c:formatCode>
                <c:ptCount val="10"/>
                <c:pt idx="0" formatCode="0%">
                  <c:v>0.829366442557786</c:v>
                </c:pt>
                <c:pt idx="2" formatCode="0%">
                  <c:v>0.0</c:v>
                </c:pt>
                <c:pt idx="3" formatCode="0%">
                  <c:v>0.983932887814588</c:v>
                </c:pt>
                <c:pt idx="4" formatCode="0%">
                  <c:v>0.7109375</c:v>
                </c:pt>
                <c:pt idx="5" formatCode="0%">
                  <c:v>0.774149034038638</c:v>
                </c:pt>
                <c:pt idx="6" formatCode="0%">
                  <c:v>0.921024191537119</c:v>
                </c:pt>
                <c:pt idx="7" formatCode="0%">
                  <c:v>0.748440748440748</c:v>
                </c:pt>
                <c:pt idx="8" formatCode="0%">
                  <c:v>0.757317204881737</c:v>
                </c:pt>
                <c:pt idx="9" formatCode="0%">
                  <c:v>1.0</c:v>
                </c:pt>
              </c:numCache>
            </c:numRef>
          </c:val>
        </c:ser>
        <c:dLbls>
          <c:showLegendKey val="0"/>
          <c:showVal val="1"/>
          <c:showCatName val="0"/>
          <c:showSerName val="0"/>
          <c:showPercent val="0"/>
          <c:showBubbleSize val="0"/>
        </c:dLbls>
        <c:gapWidth val="150"/>
        <c:overlap val="100"/>
        <c:axId val="822866264"/>
        <c:axId val="822869528"/>
      </c:barChart>
      <c:catAx>
        <c:axId val="8228662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822869528"/>
        <c:crosses val="autoZero"/>
        <c:auto val="1"/>
        <c:lblAlgn val="ctr"/>
        <c:lblOffset val="100"/>
        <c:tickLblSkip val="1"/>
        <c:tickMarkSkip val="1"/>
        <c:noMultiLvlLbl val="0"/>
      </c:catAx>
      <c:valAx>
        <c:axId val="82286952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822866264"/>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l'UE&amp;Rdivision du travail</c:oddHeader>
      <c:oddFooter>&amp;Lsituation au 24 juillet 2009&amp;Zsecteurs d'intervention 2010
&amp;Rgraphe # 8</c:oddFooter>
    </c:headerFooter>
    <c:pageMargins b="0.984251969" l="0.787401575" r="0.787401575"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t>division du travail : taux de concentration des trois principaux domaines d'intervention</a:t>
            </a:r>
          </a:p>
        </c:rich>
      </c:tx>
      <c:layout>
        <c:manualLayout>
          <c:xMode val="edge"/>
          <c:yMode val="edge"/>
          <c:x val="0.181300295940864"/>
          <c:y val="0.0272983272953086"/>
        </c:manualLayout>
      </c:layout>
      <c:overlay val="0"/>
      <c:spPr>
        <a:noFill/>
        <a:ln w="25400">
          <a:noFill/>
        </a:ln>
      </c:spPr>
    </c:title>
    <c:autoTitleDeleted val="0"/>
    <c:plotArea>
      <c:layout>
        <c:manualLayout>
          <c:layoutTarget val="inner"/>
          <c:xMode val="edge"/>
          <c:yMode val="edge"/>
          <c:x val="0.132608216459603"/>
          <c:y val="0.109193309181234"/>
          <c:w val="0.831909357945793"/>
          <c:h val="0.812526683025068"/>
        </c:manualLayout>
      </c:layout>
      <c:barChart>
        <c:barDir val="bar"/>
        <c:grouping val="stack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3366FF"/>
                  </a:gs>
                  <a:gs pos="100000">
                    <a:srgbClr val="DD0806"/>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006411"/>
                  </a:gs>
                  <a:gs pos="100000">
                    <a:srgbClr val="DD0806"/>
                  </a:gs>
                </a:gsLst>
                <a:lin ang="0" scaled="1"/>
              </a:gradFill>
              <a:ln w="12700">
                <a:solidFill>
                  <a:srgbClr val="000000"/>
                </a:solidFill>
                <a:prstDash val="solid"/>
              </a:ln>
            </c:spPr>
          </c:dPt>
          <c:dPt>
            <c:idx val="6"/>
            <c:invertIfNegative val="0"/>
            <c:bubble3D val="0"/>
            <c:spPr>
              <a:gradFill rotWithShape="0">
                <a:gsLst>
                  <a:gs pos="0">
                    <a:srgbClr val="FFFFFF"/>
                  </a:gs>
                  <a:gs pos="100000">
                    <a:srgbClr val="0000D4"/>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000000"/>
                  </a:gs>
                  <a:gs pos="100000">
                    <a:srgbClr val="DD0806"/>
                  </a:gs>
                </a:gsLst>
                <a:lin ang="0" scaled="1"/>
              </a:gradFill>
              <a:ln w="12700">
                <a:solidFill>
                  <a:srgbClr val="000000"/>
                </a:solidFill>
                <a:prstDash val="solid"/>
              </a:ln>
            </c:spPr>
          </c:dPt>
          <c:dPt>
            <c:idx val="9"/>
            <c:invertIfNegative val="0"/>
            <c:bubble3D val="0"/>
            <c:spPr>
              <a:gradFill rotWithShape="0">
                <a:gsLst>
                  <a:gs pos="0">
                    <a:srgbClr val="DD0806"/>
                  </a:gs>
                  <a:gs pos="50000">
                    <a:srgbClr val="FFFFFF"/>
                  </a:gs>
                  <a:gs pos="100000">
                    <a:srgbClr val="DD0806"/>
                  </a:gs>
                </a:gsLst>
                <a:lin ang="5400000" scaled="1"/>
              </a:gradFill>
              <a:ln w="12700">
                <a:solidFill>
                  <a:srgbClr val="000000"/>
                </a:solidFill>
                <a:prstDash val="solid"/>
              </a:ln>
            </c:spPr>
          </c:dPt>
          <c:cat>
            <c:strRef>
              <c:f>' SI 2009'!$CD$5:$CD$14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2009'!$CF$5:$CF$14</c:f>
              <c:numCache>
                <c:formatCode>General</c:formatCode>
                <c:ptCount val="10"/>
                <c:pt idx="0" formatCode="0%">
                  <c:v>0.806099171569216</c:v>
                </c:pt>
                <c:pt idx="2" formatCode="0%">
                  <c:v>0.700860864470185</c:v>
                </c:pt>
                <c:pt idx="3" formatCode="0%">
                  <c:v>0.976780088216761</c:v>
                </c:pt>
                <c:pt idx="4" formatCode="0%">
                  <c:v>0.719211822660098</c:v>
                </c:pt>
                <c:pt idx="5" formatCode="0%">
                  <c:v>0.786427955571334</c:v>
                </c:pt>
                <c:pt idx="6" formatCode="0%">
                  <c:v>0.919661115980134</c:v>
                </c:pt>
                <c:pt idx="7" formatCode="0%">
                  <c:v>0.70957095709571</c:v>
                </c:pt>
                <c:pt idx="8" formatCode="0%">
                  <c:v>0.658280410356619</c:v>
                </c:pt>
                <c:pt idx="9" formatCode="0%">
                  <c:v>1.0</c:v>
                </c:pt>
              </c:numCache>
            </c:numRef>
          </c:val>
        </c:ser>
        <c:dLbls>
          <c:showLegendKey val="0"/>
          <c:showVal val="0"/>
          <c:showCatName val="0"/>
          <c:showSerName val="0"/>
          <c:showPercent val="0"/>
          <c:showBubbleSize val="0"/>
        </c:dLbls>
        <c:gapWidth val="150"/>
        <c:overlap val="100"/>
        <c:axId val="564136792"/>
        <c:axId val="823257816"/>
      </c:barChart>
      <c:catAx>
        <c:axId val="5641367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823257816"/>
        <c:crosses val="autoZero"/>
        <c:auto val="1"/>
        <c:lblAlgn val="ctr"/>
        <c:lblOffset val="100"/>
        <c:tickLblSkip val="1"/>
        <c:tickMarkSkip val="1"/>
        <c:noMultiLvlLbl val="0"/>
      </c:catAx>
      <c:valAx>
        <c:axId val="823257816"/>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564136792"/>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oddHeader>&amp;Lgroupe des coopérations UE au Sénégal</c:oddHeader>
      <c:oddFooter>&amp;Lsituation au 22 juillet 2009</c:oddFooter>
    </c:headerFooter>
    <c:pageMargins b="0.984251969" l="0.787401575" r="0.787401575" t="0.984251969" header="0.4921259845" footer="0.492125984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secteurs "chéris" de l'UE en 2010</a:t>
            </a:r>
          </a:p>
        </c:rich>
      </c:tx>
      <c:layout>
        <c:manualLayout>
          <c:xMode val="edge"/>
          <c:yMode val="edge"/>
          <c:x val="0.374879580766513"/>
          <c:y val="0.0268456551788323"/>
        </c:manualLayout>
      </c:layout>
      <c:overlay val="0"/>
      <c:spPr>
        <a:noFill/>
        <a:ln w="25400">
          <a:noFill/>
        </a:ln>
      </c:spPr>
    </c:title>
    <c:autoTitleDeleted val="0"/>
    <c:view3D>
      <c:rotX val="20"/>
      <c:rotY val="150"/>
      <c:rAngAx val="0"/>
      <c:perspective val="0"/>
    </c:view3D>
    <c:floor>
      <c:thickness val="0"/>
    </c:floor>
    <c:sideWall>
      <c:thickness val="0"/>
    </c:sideWall>
    <c:backWall>
      <c:thickness val="0"/>
    </c:backWall>
    <c:plotArea>
      <c:layout>
        <c:manualLayout>
          <c:layoutTarget val="inner"/>
          <c:xMode val="edge"/>
          <c:yMode val="edge"/>
          <c:x val="0.0512077777851164"/>
          <c:y val="0.34093982077117"/>
          <c:w val="0.857971824022328"/>
          <c:h val="0.567785607032303"/>
        </c:manualLayout>
      </c:layout>
      <c:pie3DChart>
        <c:varyColors val="1"/>
        <c:ser>
          <c:idx val="0"/>
          <c:order val="0"/>
          <c:spPr>
            <a:solidFill>
              <a:srgbClr val="9999FF"/>
            </a:solidFill>
            <a:ln w="12700">
              <a:solidFill>
                <a:srgbClr val="000000"/>
              </a:solidFill>
              <a:prstDash val="solid"/>
            </a:ln>
          </c:spPr>
          <c:dPt>
            <c:idx val="1"/>
            <c:bubble3D val="0"/>
            <c:spPr>
              <a:solidFill>
                <a:srgbClr val="FFCC99"/>
              </a:solidFill>
              <a:ln w="12700">
                <a:solidFill>
                  <a:srgbClr val="000000"/>
                </a:solidFill>
                <a:prstDash val="solid"/>
              </a:ln>
            </c:spPr>
          </c:dPt>
          <c:dPt>
            <c:idx val="2"/>
            <c:bubble3D val="0"/>
            <c:spPr>
              <a:solidFill>
                <a:srgbClr val="0000D4"/>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CCCCFF"/>
              </a:solidFill>
              <a:ln w="12700">
                <a:solidFill>
                  <a:srgbClr val="000000"/>
                </a:solidFill>
                <a:prstDash val="solid"/>
              </a:ln>
            </c:spPr>
          </c:dPt>
          <c:dPt>
            <c:idx val="5"/>
            <c:bubble3D val="0"/>
            <c:spPr>
              <a:solidFill>
                <a:srgbClr val="800080"/>
              </a:solidFill>
              <a:ln w="12700">
                <a:solidFill>
                  <a:srgbClr val="000000"/>
                </a:solidFill>
                <a:prstDash val="solid"/>
              </a:ln>
            </c:spPr>
          </c:dPt>
          <c:dPt>
            <c:idx val="6"/>
            <c:bubble3D val="0"/>
            <c:spPr>
              <a:solidFill>
                <a:srgbClr val="FFFFCC"/>
              </a:solidFill>
              <a:ln w="12700">
                <a:solidFill>
                  <a:srgbClr val="000000"/>
                </a:solidFill>
                <a:prstDash val="solid"/>
              </a:ln>
            </c:spPr>
          </c:dPt>
          <c:dLbls>
            <c:dLbl>
              <c:idx val="0"/>
              <c:tx>
                <c:rich>
                  <a:bodyPr/>
                  <a:lstStyle/>
                  <a:p>
                    <a:pPr>
                      <a:defRPr sz="850" b="0" i="0" u="none" strike="noStrike" baseline="0">
                        <a:solidFill>
                          <a:srgbClr val="000000"/>
                        </a:solidFill>
                        <a:latin typeface="Arial"/>
                        <a:ea typeface="Arial"/>
                        <a:cs typeface="Arial"/>
                      </a:defRPr>
                    </a:pPr>
                    <a:r>
                      <a:t>IND
5%</a:t>
                    </a:r>
                  </a:p>
                </c:rich>
              </c:tx>
              <c:spPr>
                <a:noFill/>
                <a:ln w="25400">
                  <a:noFill/>
                </a:ln>
              </c:spPr>
              <c:showLegendKey val="0"/>
              <c:showVal val="0"/>
              <c:showCatName val="0"/>
              <c:showSerName val="0"/>
              <c:showPercent val="0"/>
              <c:showBubbleSize val="0"/>
            </c:dLbl>
            <c:dLbl>
              <c:idx val="1"/>
              <c:tx>
                <c:rich>
                  <a:bodyPr/>
                  <a:lstStyle/>
                  <a:p>
                    <a:pPr>
                      <a:defRPr sz="850" b="0" i="0" u="none" strike="noStrike" baseline="0">
                        <a:solidFill>
                          <a:srgbClr val="000000"/>
                        </a:solidFill>
                        <a:latin typeface="Arial"/>
                        <a:ea typeface="Arial"/>
                        <a:cs typeface="Arial"/>
                      </a:defRPr>
                    </a:pPr>
                    <a:r>
                      <a:t>AGRI
2%</a:t>
                    </a:r>
                  </a:p>
                </c:rich>
              </c:tx>
              <c:spPr>
                <a:noFill/>
                <a:ln w="25400">
                  <a:noFill/>
                </a:ln>
              </c:spPr>
              <c:showLegendKey val="0"/>
              <c:showVal val="0"/>
              <c:showCatName val="0"/>
              <c:showSerName val="0"/>
              <c:showPercent val="0"/>
              <c:showBubbleSize val="0"/>
            </c:dLbl>
            <c:dLbl>
              <c:idx val="2"/>
              <c:tx>
                <c:rich>
                  <a:bodyPr/>
                  <a:lstStyle/>
                  <a:p>
                    <a:pPr>
                      <a:defRPr sz="850" b="0" i="0" u="none" strike="noStrike" baseline="0">
                        <a:solidFill>
                          <a:srgbClr val="000000"/>
                        </a:solidFill>
                        <a:latin typeface="Arial"/>
                        <a:ea typeface="Arial"/>
                        <a:cs typeface="Arial"/>
                      </a:defRPr>
                    </a:pPr>
                    <a:r>
                      <a:t>FIN
6%</a:t>
                    </a:r>
                  </a:p>
                </c:rich>
              </c:tx>
              <c:spPr>
                <a:noFill/>
                <a:ln w="25400">
                  <a:noFill/>
                </a:ln>
              </c:spPr>
              <c:showLegendKey val="0"/>
              <c:showVal val="0"/>
              <c:showCatName val="0"/>
              <c:showSerName val="0"/>
              <c:showPercent val="0"/>
              <c:showBubbleSize val="0"/>
            </c:dLbl>
            <c:dLbl>
              <c:idx val="3"/>
              <c:tx>
                <c:rich>
                  <a:bodyPr/>
                  <a:lstStyle/>
                  <a:p>
                    <a:pPr>
                      <a:defRPr sz="850" b="0" i="0" u="none" strike="noStrike" baseline="0">
                        <a:solidFill>
                          <a:srgbClr val="000000"/>
                        </a:solidFill>
                        <a:latin typeface="Arial"/>
                        <a:ea typeface="Arial"/>
                        <a:cs typeface="Arial"/>
                      </a:defRPr>
                    </a:pPr>
                    <a:r>
                      <a:t>SANT
3%</a:t>
                    </a:r>
                  </a:p>
                </c:rich>
              </c:tx>
              <c:spPr>
                <a:noFill/>
                <a:ln w="25400">
                  <a:noFill/>
                </a:ln>
              </c:spPr>
              <c:showLegendKey val="0"/>
              <c:showVal val="0"/>
              <c:showCatName val="0"/>
              <c:showSerName val="0"/>
              <c:showPercent val="0"/>
              <c:showBubbleSize val="0"/>
            </c:dLbl>
            <c:dLbl>
              <c:idx val="4"/>
              <c:tx>
                <c:rich>
                  <a:bodyPr/>
                  <a:lstStyle/>
                  <a:p>
                    <a:pPr>
                      <a:defRPr sz="850" b="0" i="0" u="none" strike="noStrike" baseline="0">
                        <a:solidFill>
                          <a:srgbClr val="000000"/>
                        </a:solidFill>
                        <a:latin typeface="Arial"/>
                        <a:ea typeface="Arial"/>
                        <a:cs typeface="Arial"/>
                      </a:defRPr>
                    </a:pPr>
                    <a:r>
                      <a:t>EDU 
3%</a:t>
                    </a:r>
                  </a:p>
                </c:rich>
              </c:tx>
              <c:spPr>
                <a:noFill/>
                <a:ln w="25400">
                  <a:noFill/>
                </a:ln>
              </c:spPr>
              <c:showLegendKey val="0"/>
              <c:showVal val="0"/>
              <c:showCatName val="0"/>
              <c:showSerName val="0"/>
              <c:showPercent val="0"/>
              <c:showBubbleSize val="0"/>
            </c:dLbl>
            <c:dLbl>
              <c:idx val="5"/>
              <c:tx>
                <c:rich>
                  <a:bodyPr/>
                  <a:lstStyle/>
                  <a:p>
                    <a:r>
                      <a:t>CIV
3%</a:t>
                    </a:r>
                  </a:p>
                </c:rich>
              </c:tx>
              <c:showLegendKey val="0"/>
              <c:showVal val="0"/>
              <c:showCatName val="0"/>
              <c:showSerName val="0"/>
              <c:showPercent val="0"/>
              <c:showBubbleSize val="0"/>
            </c:dLbl>
            <c:numFmt formatCode="0%" sourceLinked="0"/>
            <c:spPr>
              <a:noFill/>
              <a:ln w="25400">
                <a:noFill/>
              </a:ln>
            </c:spPr>
            <c:txPr>
              <a:bodyPr/>
              <a:lstStyle/>
              <a:p>
                <a:pPr>
                  <a:defRPr sz="8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2010'!$A$23:$A$28,' SI 2010'!$A$30)</c:f>
              <c:strCache>
                <c:ptCount val="7"/>
                <c:pt idx="0">
                  <c:v>Industrie, PME, Commerce &amp; Services, Secteur Minier</c:v>
                </c:pt>
                <c:pt idx="1">
                  <c:v>Agriculture et Elevage</c:v>
                </c:pt>
                <c:pt idx="2">
                  <c:v>Microfinance et Services Financiers</c:v>
                </c:pt>
                <c:pt idx="3">
                  <c:v>santé</c:v>
                </c:pt>
                <c:pt idx="4">
                  <c:v>Education</c:v>
                </c:pt>
                <c:pt idx="5">
                  <c:v>Societé civile</c:v>
                </c:pt>
                <c:pt idx="6">
                  <c:v>autres</c:v>
                </c:pt>
              </c:strCache>
            </c:strRef>
          </c:cat>
          <c:val>
            <c:numRef>
              <c:f>(' SI 2010'!$C$23:$C$28,' SI 2010'!$C$30)</c:f>
              <c:numCache>
                <c:formatCode>#,##0</c:formatCode>
                <c:ptCount val="7"/>
                <c:pt idx="0">
                  <c:v>10120.0</c:v>
                </c:pt>
                <c:pt idx="1">
                  <c:v>3499.0</c:v>
                </c:pt>
                <c:pt idx="2">
                  <c:v>11812.0</c:v>
                </c:pt>
                <c:pt idx="3" formatCode="General">
                  <c:v>6368.0</c:v>
                </c:pt>
                <c:pt idx="4">
                  <c:v>6569.0</c:v>
                </c:pt>
                <c:pt idx="5">
                  <c:v>6600.0</c:v>
                </c:pt>
                <c:pt idx="6">
                  <c:v>166882.0</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Lbls>
            <c:numFmt formatCode="0%" sourceLinked="0"/>
            <c:spPr>
              <a:noFill/>
              <a:ln w="25400">
                <a:noFill/>
              </a:ln>
            </c:spPr>
            <c:txPr>
              <a:bodyPr/>
              <a:lstStyle/>
              <a:p>
                <a:pPr>
                  <a:defRPr sz="17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2010'!$A$23:$A$28,' SI 2010'!$A$30)</c:f>
              <c:strCache>
                <c:ptCount val="7"/>
                <c:pt idx="0">
                  <c:v>Industrie, PME, Commerce &amp; Services, Secteur Minier</c:v>
                </c:pt>
                <c:pt idx="1">
                  <c:v>Agriculture et Elevage</c:v>
                </c:pt>
                <c:pt idx="2">
                  <c:v>Microfinance et Services Financiers</c:v>
                </c:pt>
                <c:pt idx="3">
                  <c:v>santé</c:v>
                </c:pt>
                <c:pt idx="4">
                  <c:v>Education</c:v>
                </c:pt>
                <c:pt idx="5">
                  <c:v>Societé civile</c:v>
                </c:pt>
                <c:pt idx="6">
                  <c:v>autres</c:v>
                </c:pt>
              </c:strCache>
            </c:strRef>
          </c:cat>
          <c:val>
            <c:numRef>
              <c:f>' SI 2009'!$B$22:$B$27</c:f>
              <c:numCache>
                <c:formatCode>General</c:formatCode>
                <c:ptCount val="6"/>
                <c:pt idx="0">
                  <c:v>5.0</c:v>
                </c:pt>
                <c:pt idx="1">
                  <c:v>4.0</c:v>
                </c:pt>
                <c:pt idx="2">
                  <c:v>4.0</c:v>
                </c:pt>
                <c:pt idx="3">
                  <c:v>4.0</c:v>
                </c:pt>
                <c:pt idx="4">
                  <c:v>4.0</c:v>
                </c:pt>
                <c:pt idx="5">
                  <c:v>4.0</c:v>
                </c:pt>
              </c:numCache>
            </c:numRef>
          </c:val>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dPt>
          <c:dLbls>
            <c:numFmt formatCode="0%" sourceLinked="0"/>
            <c:spPr>
              <a:noFill/>
              <a:ln w="25400">
                <a:noFill/>
              </a:ln>
            </c:spPr>
            <c:txPr>
              <a:bodyPr/>
              <a:lstStyle/>
              <a:p>
                <a:pPr>
                  <a:defRPr sz="17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2010'!$A$23:$A$28,' SI 2010'!$A$30)</c:f>
              <c:strCache>
                <c:ptCount val="7"/>
                <c:pt idx="0">
                  <c:v>Industrie, PME, Commerce &amp; Services, Secteur Minier</c:v>
                </c:pt>
                <c:pt idx="1">
                  <c:v>Agriculture et Elevage</c:v>
                </c:pt>
                <c:pt idx="2">
                  <c:v>Microfinance et Services Financiers</c:v>
                </c:pt>
                <c:pt idx="3">
                  <c:v>santé</c:v>
                </c:pt>
                <c:pt idx="4">
                  <c:v>Education</c:v>
                </c:pt>
                <c:pt idx="5">
                  <c:v>Societé civile</c:v>
                </c:pt>
                <c:pt idx="6">
                  <c:v>autres</c:v>
                </c:pt>
              </c:strCache>
            </c:strRef>
          </c:cat>
          <c:val>
            <c:numRef>
              <c:f>' SI 2009'!$B$23</c:f>
              <c:numCache>
                <c:formatCode>General</c:formatCode>
                <c:ptCount val="1"/>
                <c:pt idx="0">
                  <c:v>4.0</c:v>
                </c:pt>
              </c:numCache>
            </c:numRef>
          </c:val>
        </c:ser>
        <c:ser>
          <c:idx val="3"/>
          <c:order val="3"/>
          <c:spPr>
            <a:solidFill>
              <a:srgbClr val="CCFFFF"/>
            </a:solidFill>
            <a:ln w="12700">
              <a:solidFill>
                <a:srgbClr val="000000"/>
              </a:solidFill>
              <a:prstDash val="solid"/>
            </a:ln>
          </c:spPr>
          <c:dPt>
            <c:idx val="0"/>
            <c:bubble3D val="0"/>
            <c:spPr>
              <a:solidFill>
                <a:srgbClr val="9999FF"/>
              </a:solidFill>
              <a:ln w="12700">
                <a:solidFill>
                  <a:srgbClr val="000000"/>
                </a:solidFill>
                <a:prstDash val="solid"/>
              </a:ln>
            </c:spPr>
          </c:dPt>
          <c:dLbls>
            <c:numFmt formatCode="0%" sourceLinked="0"/>
            <c:spPr>
              <a:noFill/>
              <a:ln w="25400">
                <a:noFill/>
              </a:ln>
            </c:spPr>
            <c:txPr>
              <a:bodyPr/>
              <a:lstStyle/>
              <a:p>
                <a:pPr>
                  <a:defRPr sz="17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2010'!$A$23:$A$28,' SI 2010'!$A$30)</c:f>
              <c:strCache>
                <c:ptCount val="7"/>
                <c:pt idx="0">
                  <c:v>Industrie, PME, Commerce &amp; Services, Secteur Minier</c:v>
                </c:pt>
                <c:pt idx="1">
                  <c:v>Agriculture et Elevage</c:v>
                </c:pt>
                <c:pt idx="2">
                  <c:v>Microfinance et Services Financiers</c:v>
                </c:pt>
                <c:pt idx="3">
                  <c:v>santé</c:v>
                </c:pt>
                <c:pt idx="4">
                  <c:v>Education</c:v>
                </c:pt>
                <c:pt idx="5">
                  <c:v>Societé civile</c:v>
                </c:pt>
                <c:pt idx="6">
                  <c:v>autres</c:v>
                </c:pt>
              </c:strCache>
            </c:strRef>
          </c:cat>
          <c:val>
            <c:numRef>
              <c:f>' SI 2009'!$B$23</c:f>
              <c:numCache>
                <c:formatCode>General</c:formatCode>
                <c:ptCount val="1"/>
                <c:pt idx="0">
                  <c:v>4.0</c:v>
                </c:pt>
              </c:numCache>
            </c:numRef>
          </c:val>
        </c:ser>
        <c:ser>
          <c:idx val="4"/>
          <c:order val="4"/>
          <c:spPr>
            <a:solidFill>
              <a:srgbClr val="660066"/>
            </a:solidFill>
            <a:ln w="12700">
              <a:solidFill>
                <a:srgbClr val="000000"/>
              </a:solidFill>
              <a:prstDash val="solid"/>
            </a:ln>
          </c:spPr>
          <c:dPt>
            <c:idx val="0"/>
            <c:bubble3D val="0"/>
            <c:spPr>
              <a:solidFill>
                <a:srgbClr val="9999FF"/>
              </a:solidFill>
              <a:ln w="12700">
                <a:solidFill>
                  <a:srgbClr val="000000"/>
                </a:solidFill>
                <a:prstDash val="solid"/>
              </a:ln>
            </c:spPr>
          </c:dPt>
          <c:dLbls>
            <c:numFmt formatCode="0%" sourceLinked="0"/>
            <c:spPr>
              <a:noFill/>
              <a:ln w="25400">
                <a:noFill/>
              </a:ln>
            </c:spPr>
            <c:txPr>
              <a:bodyPr/>
              <a:lstStyle/>
              <a:p>
                <a:pPr>
                  <a:defRPr sz="17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2010'!$A$23:$A$28,' SI 2010'!$A$30)</c:f>
              <c:strCache>
                <c:ptCount val="7"/>
                <c:pt idx="0">
                  <c:v>Industrie, PME, Commerce &amp; Services, Secteur Minier</c:v>
                </c:pt>
                <c:pt idx="1">
                  <c:v>Agriculture et Elevage</c:v>
                </c:pt>
                <c:pt idx="2">
                  <c:v>Microfinance et Services Financiers</c:v>
                </c:pt>
                <c:pt idx="3">
                  <c:v>santé</c:v>
                </c:pt>
                <c:pt idx="4">
                  <c:v>Education</c:v>
                </c:pt>
                <c:pt idx="5">
                  <c:v>Societé civile</c:v>
                </c:pt>
                <c:pt idx="6">
                  <c:v>autres</c:v>
                </c:pt>
              </c:strCache>
            </c:strRef>
          </c:cat>
          <c:val>
            <c:numRef>
              <c:f>' SI 2009'!$B$23</c:f>
              <c:numCache>
                <c:formatCode>General</c:formatCode>
                <c:ptCount val="1"/>
                <c:pt idx="0">
                  <c:v>4.0</c:v>
                </c:pt>
              </c:numCache>
            </c:numRef>
          </c:val>
        </c:ser>
        <c:dLbls>
          <c:showLegendKey val="0"/>
          <c:showVal val="0"/>
          <c:showCatName val="1"/>
          <c:showSerName val="0"/>
          <c:showPercent val="1"/>
          <c:showBubbleSize val="0"/>
          <c:showLeaderLines val="1"/>
        </c:dLbls>
      </c:pie3DChart>
      <c:spPr>
        <a:noFill/>
        <a:ln w="25400">
          <a:noFill/>
        </a:ln>
      </c:spPr>
    </c:plotArea>
    <c:legend>
      <c:legendPos val="t"/>
      <c:layout>
        <c:manualLayout>
          <c:xMode val="edge"/>
          <c:yMode val="edge"/>
          <c:x val="0.693720461315351"/>
          <c:y val="0.0510067448397814"/>
          <c:w val="0.301449559791629"/>
          <c:h val="0.189261869010768"/>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oddHeader>&amp;Lgroupe des coopérations des EM de l'UE au Sénégal&amp;Rdivision du travail</c:oddHeader>
      <c:oddFooter>&amp;Lsituation au 24 juillet 2009&amp;Rgraphe # 18</c:oddFooter>
    </c:headerFooter>
    <c:pageMargins b="0.984251969" l="0.787401575" r="0.787401575" t="0.984251969" header="0.4921259845" footer="0.4921259845"/>
    <c:pageSetup paperSize="9" orientation="landscape"/>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t>cinq principaux secteurs de concentration des EM de l'UE en 2010</a:t>
            </a:r>
          </a:p>
        </c:rich>
      </c:tx>
      <c:layout>
        <c:manualLayout>
          <c:xMode val="edge"/>
          <c:yMode val="edge"/>
          <c:x val="0.175845576545117"/>
          <c:y val="0.0264151267874494"/>
        </c:manualLayout>
      </c:layout>
      <c:overlay val="0"/>
      <c:spPr>
        <a:noFill/>
        <a:ln w="25400">
          <a:noFill/>
        </a:ln>
      </c:spPr>
    </c:title>
    <c:autoTitleDeleted val="0"/>
    <c:view3D>
      <c:rotX val="15"/>
      <c:rotY val="50"/>
      <c:rAngAx val="0"/>
      <c:perspective val="0"/>
    </c:view3D>
    <c:floor>
      <c:thickness val="0"/>
    </c:floor>
    <c:sideWall>
      <c:thickness val="0"/>
    </c:sideWall>
    <c:backWall>
      <c:thickness val="0"/>
    </c:backWall>
    <c:plotArea>
      <c:layout>
        <c:manualLayout>
          <c:layoutTarget val="inner"/>
          <c:xMode val="edge"/>
          <c:yMode val="edge"/>
          <c:x val="0.179710314491163"/>
          <c:y val="0.197484519315693"/>
          <c:w val="0.735266394235351"/>
          <c:h val="0.379874680467129"/>
        </c:manualLayout>
      </c:layout>
      <c:pie3DChart>
        <c:varyColors val="1"/>
        <c:ser>
          <c:idx val="0"/>
          <c:order val="0"/>
          <c:spPr>
            <a:solidFill>
              <a:srgbClr val="9999FF"/>
            </a:solidFill>
            <a:ln w="12700">
              <a:solidFill>
                <a:srgbClr val="000000"/>
              </a:solidFill>
              <a:prstDash val="solid"/>
            </a:ln>
          </c:spPr>
          <c:dPt>
            <c:idx val="0"/>
            <c:bubble3D val="0"/>
            <c:explosion val="3"/>
            <c:spPr>
              <a:solidFill>
                <a:srgbClr val="993366"/>
              </a:solidFill>
              <a:ln w="12700">
                <a:solidFill>
                  <a:srgbClr val="000000"/>
                </a:solidFill>
                <a:prstDash val="solid"/>
              </a:ln>
            </c:spPr>
          </c:dPt>
          <c:dPt>
            <c:idx val="1"/>
            <c:bubble3D val="0"/>
            <c:spPr>
              <a:solidFill>
                <a:srgbClr val="FF8080"/>
              </a:solidFill>
              <a:ln w="12700">
                <a:solidFill>
                  <a:srgbClr val="000000"/>
                </a:solidFill>
                <a:prstDash val="solid"/>
              </a:ln>
            </c:spPr>
          </c:dPt>
          <c:dPt>
            <c:idx val="2"/>
            <c:bubble3D val="0"/>
            <c:explosion val="2"/>
            <c:spPr>
              <a:solidFill>
                <a:srgbClr val="FFCC99"/>
              </a:solidFill>
              <a:ln w="12700">
                <a:solidFill>
                  <a:srgbClr val="000000"/>
                </a:solidFill>
                <a:prstDash val="solid"/>
              </a:ln>
            </c:spPr>
          </c:dPt>
          <c:dPt>
            <c:idx val="3"/>
            <c:bubble3D val="0"/>
            <c:explosion val="6"/>
            <c:spPr>
              <a:solidFill>
                <a:srgbClr val="CCCCFF"/>
              </a:solidFill>
              <a:ln w="12700">
                <a:solidFill>
                  <a:srgbClr val="000000"/>
                </a:solidFill>
                <a:prstDash val="solid"/>
              </a:ln>
            </c:spPr>
          </c:dPt>
          <c:dPt>
            <c:idx val="4"/>
            <c:bubble3D val="0"/>
            <c:explosion val="13"/>
            <c:spPr>
              <a:solidFill>
                <a:srgbClr val="660066"/>
              </a:solidFill>
              <a:ln w="12700">
                <a:solidFill>
                  <a:srgbClr val="000000"/>
                </a:solidFill>
                <a:prstDash val="solid"/>
              </a:ln>
            </c:spPr>
          </c:dPt>
          <c:dPt>
            <c:idx val="5"/>
            <c:bubble3D val="0"/>
            <c:spPr>
              <a:solidFill>
                <a:srgbClr val="FFFFCC"/>
              </a:solidFill>
              <a:ln w="12700">
                <a:solidFill>
                  <a:srgbClr val="000000"/>
                </a:solidFill>
                <a:prstDash val="solid"/>
              </a:ln>
            </c:spPr>
          </c:dPt>
          <c:dLbls>
            <c:dLbl>
              <c:idx val="0"/>
              <c:tx>
                <c:rich>
                  <a:bodyPr/>
                  <a:lstStyle/>
                  <a:p>
                    <a:pPr>
                      <a:defRPr sz="1000" b="0" i="0" u="none" strike="noStrike" baseline="0">
                        <a:solidFill>
                          <a:srgbClr val="000000"/>
                        </a:solidFill>
                        <a:latin typeface="Arial"/>
                        <a:ea typeface="Arial"/>
                        <a:cs typeface="Arial"/>
                      </a:defRPr>
                    </a:pPr>
                    <a:r>
                      <a:t>ABG
24%</a:t>
                    </a:r>
                  </a:p>
                </c:rich>
              </c:tx>
              <c:spPr>
                <a:noFill/>
                <a:ln w="25400">
                  <a:noFill/>
                </a:ln>
              </c:spPr>
              <c:showLegendKey val="0"/>
              <c:showVal val="0"/>
              <c:showCatName val="0"/>
              <c:showSerName val="0"/>
              <c:showPercent val="0"/>
              <c:showBubbleSize val="0"/>
            </c:dLbl>
            <c:dLbl>
              <c:idx val="1"/>
              <c:tx>
                <c:rich>
                  <a:bodyPr/>
                  <a:lstStyle/>
                  <a:p>
                    <a:pPr>
                      <a:defRPr sz="1000" b="0" i="0" u="none" strike="noStrike" baseline="0">
                        <a:solidFill>
                          <a:srgbClr val="000000"/>
                        </a:solidFill>
                        <a:latin typeface="Arial"/>
                        <a:ea typeface="Arial"/>
                        <a:cs typeface="Arial"/>
                      </a:defRPr>
                    </a:pPr>
                    <a:r>
                      <a:t>INFRA
21%</a:t>
                    </a:r>
                  </a:p>
                </c:rich>
              </c:tx>
              <c:spPr>
                <a:noFill/>
                <a:ln w="25400">
                  <a:noFill/>
                </a:ln>
              </c:spPr>
              <c:showLegendKey val="0"/>
              <c:showVal val="0"/>
              <c:showCatName val="0"/>
              <c:showSerName val="0"/>
              <c:showPercent val="0"/>
              <c:showBubbleSize val="0"/>
            </c:dLbl>
            <c:dLbl>
              <c:idx val="2"/>
              <c:tx>
                <c:rich>
                  <a:bodyPr/>
                  <a:lstStyle/>
                  <a:p>
                    <a:pPr>
                      <a:defRPr sz="1000" b="0" i="0" u="none" strike="noStrike" baseline="0">
                        <a:solidFill>
                          <a:srgbClr val="000000"/>
                        </a:solidFill>
                        <a:latin typeface="Arial"/>
                        <a:ea typeface="Arial"/>
                        <a:cs typeface="Arial"/>
                      </a:defRPr>
                    </a:pPr>
                    <a:r>
                      <a:t>IND
5%</a:t>
                    </a:r>
                  </a:p>
                </c:rich>
              </c:tx>
              <c:spPr>
                <a:noFill/>
                <a:ln w="25400">
                  <a:noFill/>
                </a:ln>
              </c:spPr>
              <c:showLegendKey val="0"/>
              <c:showVal val="0"/>
              <c:showCatName val="0"/>
              <c:showSerName val="0"/>
              <c:showPercent val="0"/>
              <c:showBubbleSize val="0"/>
            </c:dLbl>
            <c:dLbl>
              <c:idx val="3"/>
              <c:tx>
                <c:rich>
                  <a:bodyPr/>
                  <a:lstStyle/>
                  <a:p>
                    <a:pPr>
                      <a:defRPr sz="1000" b="0" i="0" u="none" strike="noStrike" baseline="0">
                        <a:solidFill>
                          <a:srgbClr val="000000"/>
                        </a:solidFill>
                        <a:latin typeface="Arial"/>
                        <a:ea typeface="Arial"/>
                        <a:cs typeface="Arial"/>
                      </a:defRPr>
                    </a:pPr>
                    <a:r>
                      <a:t>GOUV LOC
5%</a:t>
                    </a:r>
                  </a:p>
                </c:rich>
              </c:tx>
              <c:spPr>
                <a:noFill/>
                <a:ln w="25400">
                  <a:noFill/>
                </a:ln>
              </c:spPr>
              <c:showLegendKey val="0"/>
              <c:showVal val="0"/>
              <c:showCatName val="0"/>
              <c:showSerName val="0"/>
              <c:showPercent val="0"/>
              <c:showBubbleSize val="0"/>
            </c:dLbl>
            <c:dLbl>
              <c:idx val="4"/>
              <c:tx>
                <c:rich>
                  <a:bodyPr/>
                  <a:lstStyle/>
                  <a:p>
                    <a:pPr>
                      <a:defRPr sz="1000" b="0" i="0" u="none" strike="noStrike" baseline="0">
                        <a:solidFill>
                          <a:srgbClr val="000000"/>
                        </a:solidFill>
                        <a:latin typeface="Arial"/>
                        <a:ea typeface="Arial"/>
                        <a:cs typeface="Arial"/>
                      </a:defRPr>
                    </a:pPr>
                    <a:r>
                      <a:t>ENV
5%</a:t>
                    </a:r>
                  </a:p>
                </c:rich>
              </c:tx>
              <c:spPr>
                <a:noFill/>
                <a:ln w="25400">
                  <a:noFill/>
                </a:ln>
              </c:spPr>
              <c:showLegendKey val="0"/>
              <c:showVal val="0"/>
              <c:showCatName val="0"/>
              <c:showSerName val="0"/>
              <c:showPercent val="0"/>
              <c:showBubbleSize val="0"/>
            </c:dLbl>
            <c:dLbl>
              <c:idx val="5"/>
              <c:tx>
                <c:rich>
                  <a:bodyPr/>
                  <a:lstStyle/>
                  <a:p>
                    <a:pPr>
                      <a:defRPr sz="1000" b="0" i="0" u="none" strike="noStrike" baseline="0">
                        <a:solidFill>
                          <a:srgbClr val="000000"/>
                        </a:solidFill>
                        <a:latin typeface="Arial"/>
                        <a:ea typeface="Arial"/>
                        <a:cs typeface="Arial"/>
                      </a:defRPr>
                    </a:pPr>
                    <a:r>
                      <a:t>autres
45%</a:t>
                    </a:r>
                  </a:p>
                </c:rich>
              </c:tx>
              <c:spPr>
                <a:noFill/>
                <a:ln w="25400">
                  <a:noFill/>
                </a:ln>
              </c:spPr>
              <c:showLegendKey val="0"/>
              <c:showVal val="0"/>
              <c:showCatName val="0"/>
              <c:showSerName val="0"/>
              <c:showPercent val="0"/>
              <c:showBubbleSize val="0"/>
            </c:dLbl>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2010'!$A$34:$A$38,' SI 2010'!$A$40)</c:f>
              <c:strCache>
                <c:ptCount val="6"/>
                <c:pt idx="0">
                  <c:v>Appui budgétaire général</c:v>
                </c:pt>
                <c:pt idx="1">
                  <c:v>Infrastructures (transports, communications….)</c:v>
                </c:pt>
                <c:pt idx="2">
                  <c:v>Industrie, PME, Commerce &amp; Services, Secteur Minier</c:v>
                </c:pt>
                <c:pt idx="3">
                  <c:v>Décentralisation et gouvernance locale</c:v>
                </c:pt>
                <c:pt idx="4">
                  <c:v>environnement</c:v>
                </c:pt>
                <c:pt idx="5">
                  <c:v>autres</c:v>
                </c:pt>
              </c:strCache>
            </c:strRef>
          </c:cat>
          <c:val>
            <c:numRef>
              <c:f>(' SI 2010'!$C$34:$C$38,' SI 2010'!$C$40)</c:f>
              <c:numCache>
                <c:formatCode>#,##0</c:formatCode>
                <c:ptCount val="6"/>
                <c:pt idx="0">
                  <c:v>49000.0</c:v>
                </c:pt>
                <c:pt idx="1">
                  <c:v>43500.0</c:v>
                </c:pt>
                <c:pt idx="2">
                  <c:v>10120.0</c:v>
                </c:pt>
                <c:pt idx="3">
                  <c:v>10850.0</c:v>
                </c:pt>
                <c:pt idx="4">
                  <c:v>9500.0</c:v>
                </c:pt>
                <c:pt idx="5">
                  <c:v>98380.0</c:v>
                </c:pt>
              </c:numCache>
            </c:numRef>
          </c:val>
        </c:ser>
        <c:dLbls>
          <c:showLegendKey val="0"/>
          <c:showVal val="0"/>
          <c:showCatName val="1"/>
          <c:showSerName val="0"/>
          <c:showPercent val="1"/>
          <c:showBubbleSize val="0"/>
          <c:showLeaderLines val="1"/>
        </c:dLbls>
      </c:pie3DChart>
      <c:spPr>
        <a:noFill/>
        <a:ln w="25400">
          <a:noFill/>
        </a:ln>
      </c:spPr>
    </c:plotArea>
    <c:legend>
      <c:legendPos val="b"/>
      <c:layout>
        <c:manualLayout>
          <c:xMode val="edge"/>
          <c:yMode val="edge"/>
          <c:x val="0.694686645801862"/>
          <c:y val="0.840252604476961"/>
          <c:w val="0.301449559791629"/>
          <c:h val="0.152201444822923"/>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oddHeader>&amp;Lgroupe des coopérations des EM de l'UE au Sénégal&amp;Rdivision du travail</c:oddHeader>
      <c:oddFooter>&amp;Lsituation au 24 juillet 2009&amp;Rgraphe # 19</c:oddFooter>
    </c:headerFooter>
    <c:pageMargins b="0.984251969" l="0.787401575" r="0.787401575"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75" b="1" i="0" u="none" strike="noStrike" baseline="0">
                <a:solidFill>
                  <a:srgbClr val="000000"/>
                </a:solidFill>
                <a:latin typeface="Arial"/>
                <a:ea typeface="Arial"/>
                <a:cs typeface="Arial"/>
              </a:defRPr>
            </a:pPr>
            <a:r>
              <a:t>secteurs "orphelins" de l'UE en 2010</a:t>
            </a:r>
          </a:p>
        </c:rich>
      </c:tx>
      <c:layout>
        <c:manualLayout>
          <c:xMode val="edge"/>
          <c:yMode val="edge"/>
          <c:x val="0.315893385982231"/>
          <c:y val="0.0273775408759941"/>
        </c:manualLayout>
      </c:layout>
      <c:overlay val="0"/>
      <c:spPr>
        <a:noFill/>
        <a:ln w="25400">
          <a:noFill/>
        </a:ln>
      </c:spPr>
    </c:title>
    <c:autoTitleDeleted val="0"/>
    <c:view3D>
      <c:rotX val="20"/>
      <c:rotY val="130"/>
      <c:rAngAx val="0"/>
      <c:perspective val="0"/>
    </c:view3D>
    <c:floor>
      <c:thickness val="0"/>
    </c:floor>
    <c:sideWall>
      <c:thickness val="0"/>
    </c:sideWall>
    <c:backWall>
      <c:thickness val="0"/>
    </c:backWall>
    <c:plotArea>
      <c:layout>
        <c:manualLayout>
          <c:layoutTarget val="inner"/>
          <c:xMode val="edge"/>
          <c:yMode val="edge"/>
          <c:x val="0.0641658440276407"/>
          <c:y val="0.298271103227935"/>
          <c:w val="0.713721618953603"/>
          <c:h val="0.495677582175893"/>
        </c:manualLayout>
      </c:layout>
      <c:pie3DChart>
        <c:varyColors val="1"/>
        <c:ser>
          <c:idx val="0"/>
          <c:order val="0"/>
          <c:spPr>
            <a:solidFill>
              <a:srgbClr val="9999FF"/>
            </a:solidFill>
            <a:ln w="12700">
              <a:solidFill>
                <a:srgbClr val="000000"/>
              </a:solidFill>
              <a:prstDash val="solid"/>
            </a:ln>
          </c:spPr>
          <c:dPt>
            <c:idx val="0"/>
            <c:bubble3D val="0"/>
            <c:explosion val="7"/>
            <c:spPr>
              <a:solidFill>
                <a:srgbClr val="CCFFCC"/>
              </a:soli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explosion val="13"/>
            <c:spPr>
              <a:solidFill>
                <a:srgbClr val="FCF305"/>
              </a:solidFill>
              <a:ln w="12700">
                <a:solidFill>
                  <a:srgbClr val="000000"/>
                </a:solidFill>
                <a:prstDash val="solid"/>
              </a:ln>
            </c:spPr>
          </c:dPt>
          <c:dPt>
            <c:idx val="3"/>
            <c:bubble3D val="0"/>
            <c:explosion val="25"/>
            <c:spPr>
              <a:solidFill>
                <a:srgbClr val="0000D4"/>
              </a:solidFill>
              <a:ln w="12700">
                <a:solidFill>
                  <a:srgbClr val="000000"/>
                </a:solidFill>
                <a:prstDash val="solid"/>
              </a:ln>
            </c:spPr>
          </c:dPt>
          <c:dPt>
            <c:idx val="4"/>
            <c:bubble3D val="0"/>
            <c:spPr>
              <a:solidFill>
                <a:srgbClr val="FFCC99"/>
              </a:solidFill>
              <a:ln w="12700">
                <a:solidFill>
                  <a:srgbClr val="000000"/>
                </a:solidFill>
                <a:prstDash val="solid"/>
              </a:ln>
            </c:spPr>
          </c:dPt>
          <c:dLbls>
            <c:dLbl>
              <c:idx val="0"/>
              <c:layout>
                <c:manualLayout>
                  <c:xMode val="edge"/>
                  <c:yMode val="edge"/>
                  <c:x val="0.692991115498519"/>
                  <c:y val="0.755043758895836"/>
                </c:manualLayout>
              </c:layout>
              <c:tx>
                <c:rich>
                  <a:bodyPr/>
                  <a:lstStyle/>
                  <a:p>
                    <a:pPr>
                      <a:defRPr sz="1200" b="0" i="0" u="none" strike="noStrike" baseline="0">
                        <a:solidFill>
                          <a:srgbClr val="000000"/>
                        </a:solidFill>
                        <a:latin typeface="Arial"/>
                        <a:ea typeface="Arial"/>
                        <a:cs typeface="Arial"/>
                      </a:defRPr>
                    </a:pPr>
                    <a:r>
                      <a:t>PAIX
1%</a:t>
                    </a:r>
                  </a:p>
                </c:rich>
              </c:tx>
              <c:spPr>
                <a:noFill/>
                <a:ln w="25400">
                  <a:noFill/>
                </a:ln>
              </c:spPr>
              <c:dLblPos val="bestFit"/>
              <c:showLegendKey val="0"/>
              <c:showVal val="0"/>
              <c:showCatName val="0"/>
              <c:showSerName val="0"/>
              <c:showPercent val="0"/>
              <c:showBubbleSize val="0"/>
            </c:dLbl>
            <c:dLbl>
              <c:idx val="1"/>
              <c:tx>
                <c:rich>
                  <a:bodyPr/>
                  <a:lstStyle/>
                  <a:p>
                    <a:pPr>
                      <a:defRPr sz="1200" b="0" i="0" u="none" strike="noStrike" baseline="0">
                        <a:solidFill>
                          <a:srgbClr val="000000"/>
                        </a:solidFill>
                        <a:latin typeface="Arial"/>
                        <a:ea typeface="Arial"/>
                        <a:cs typeface="Arial"/>
                      </a:defRPr>
                    </a:pPr>
                    <a:r>
                      <a:t>INFRA
21%</a:t>
                    </a:r>
                  </a:p>
                </c:rich>
              </c:tx>
              <c:spPr>
                <a:noFill/>
                <a:ln w="25400">
                  <a:noFill/>
                </a:ln>
              </c:spPr>
              <c:showLegendKey val="0"/>
              <c:showVal val="0"/>
              <c:showCatName val="0"/>
              <c:showSerName val="0"/>
              <c:showPercent val="0"/>
              <c:showBubbleSize val="0"/>
            </c:dLbl>
            <c:dLbl>
              <c:idx val="2"/>
              <c:layout>
                <c:manualLayout>
                  <c:xMode val="edge"/>
                  <c:yMode val="edge"/>
                  <c:x val="0.221125370187562"/>
                  <c:y val="0.835735458319819"/>
                </c:manualLayout>
              </c:layout>
              <c:tx>
                <c:rich>
                  <a:bodyPr/>
                  <a:lstStyle/>
                  <a:p>
                    <a:pPr>
                      <a:defRPr sz="1200" b="0" i="0" u="none" strike="noStrike" baseline="0">
                        <a:solidFill>
                          <a:srgbClr val="000000"/>
                        </a:solidFill>
                        <a:latin typeface="Arial"/>
                        <a:ea typeface="Arial"/>
                        <a:cs typeface="Arial"/>
                      </a:defRPr>
                    </a:pPr>
                    <a:r>
                      <a:t>SOC
0%</a:t>
                    </a:r>
                  </a:p>
                </c:rich>
              </c:tx>
              <c:spPr>
                <a:noFill/>
                <a:ln w="25400">
                  <a:noFill/>
                </a:ln>
              </c:spPr>
              <c:dLblPos val="bestFit"/>
              <c:showLegendKey val="0"/>
              <c:showVal val="0"/>
              <c:showCatName val="0"/>
              <c:showSerName val="0"/>
              <c:showPercent val="0"/>
              <c:showBubbleSize val="0"/>
            </c:dLbl>
            <c:dLbl>
              <c:idx val="3"/>
              <c:tx>
                <c:rich>
                  <a:bodyPr/>
                  <a:lstStyle/>
                  <a:p>
                    <a:pPr>
                      <a:defRPr sz="1200" b="0" i="0" u="none" strike="noStrike" baseline="0">
                        <a:solidFill>
                          <a:srgbClr val="000000"/>
                        </a:solidFill>
                        <a:latin typeface="Arial"/>
                        <a:ea typeface="Arial"/>
                        <a:cs typeface="Arial"/>
                      </a:defRPr>
                    </a:pPr>
                    <a:r>
                      <a:t>ENV
5%</a:t>
                    </a:r>
                  </a:p>
                </c:rich>
              </c:tx>
              <c:spPr>
                <a:noFill/>
                <a:ln w="25400">
                  <a:noFill/>
                </a:ln>
              </c:spPr>
              <c:showLegendKey val="0"/>
              <c:showVal val="0"/>
              <c:showCatName val="0"/>
              <c:showSerName val="0"/>
              <c:showPercent val="0"/>
              <c:showBubbleSize val="0"/>
            </c:dLbl>
            <c:numFmt formatCode="0%" sourceLinked="0"/>
            <c:spPr>
              <a:noFill/>
              <a:ln w="25400">
                <a:noFill/>
              </a:ln>
            </c:spPr>
            <c:txPr>
              <a:bodyPr/>
              <a:lstStyle/>
              <a:p>
                <a:pPr>
                  <a:defRPr sz="12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2010'!$A$43:$A$46,' SI 2010'!$A$48)</c:f>
              <c:strCache>
                <c:ptCount val="5"/>
                <c:pt idx="0">
                  <c:v>processus de paix</c:v>
                </c:pt>
                <c:pt idx="1">
                  <c:v>infrastructures</c:v>
                </c:pt>
                <c:pt idx="2">
                  <c:v>protection sociale</c:v>
                </c:pt>
                <c:pt idx="3">
                  <c:v>environnement</c:v>
                </c:pt>
                <c:pt idx="4">
                  <c:v>autres</c:v>
                </c:pt>
              </c:strCache>
            </c:strRef>
          </c:cat>
          <c:val>
            <c:numRef>
              <c:f>(' SI 2010'!$C$43:$C$46,' SI 2010'!$C$48)</c:f>
              <c:numCache>
                <c:formatCode>#,##0</c:formatCode>
                <c:ptCount val="5"/>
                <c:pt idx="0">
                  <c:v>2600.0</c:v>
                </c:pt>
                <c:pt idx="1">
                  <c:v>43500.0</c:v>
                </c:pt>
                <c:pt idx="2">
                  <c:v>0.0</c:v>
                </c:pt>
                <c:pt idx="3">
                  <c:v>9500.0</c:v>
                </c:pt>
                <c:pt idx="4">
                  <c:v>156250.0</c:v>
                </c:pt>
              </c:numCache>
            </c:numRef>
          </c:val>
        </c:ser>
        <c:dLbls>
          <c:showLegendKey val="0"/>
          <c:showVal val="0"/>
          <c:showCatName val="1"/>
          <c:showSerName val="0"/>
          <c:showPercent val="1"/>
          <c:showBubbleSize val="0"/>
          <c:showLeaderLines val="1"/>
        </c:dLbls>
      </c:pie3DChart>
      <c:spPr>
        <a:noFill/>
        <a:ln w="25400">
          <a:noFill/>
        </a:ln>
      </c:spPr>
    </c:plotArea>
    <c:legend>
      <c:legendPos val="r"/>
      <c:layout>
        <c:manualLayout>
          <c:xMode val="edge"/>
          <c:yMode val="edge"/>
          <c:x val="0.833168805528134"/>
          <c:y val="0.798271455015827"/>
          <c:w val="0.151036525172754"/>
          <c:h val="0.17435170768396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&amp;Lgroupe des coopérations des EM de l'UE au Sénégal&amp;Rdivision du travail</c:oddHeader>
      <c:oddFooter>&amp;Lsituation au 24 juillet&amp;Rgraphe # 20</c:oddFooter>
    </c:headerFooter>
    <c:pageMargins b="0.984251969" l="0.787401575" r="0.787401575" t="0.984251969" header="0.4921259845" footer="0.4921259845"/>
    <c:pageSetup paperSize="9" orientation="landscape"/>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division du travail UE : décaissements 2011</a:t>
            </a:r>
          </a:p>
        </c:rich>
      </c:tx>
      <c:layout>
        <c:manualLayout>
          <c:xMode val="edge"/>
          <c:yMode val="edge"/>
          <c:x val="0.34618947481695"/>
          <c:y val="0.0275387263339071"/>
        </c:manualLayout>
      </c:layout>
      <c:overlay val="0"/>
      <c:spPr>
        <a:noFill/>
        <a:ln w="25400">
          <a:noFill/>
        </a:ln>
      </c:spPr>
    </c:title>
    <c:autoTitleDeleted val="0"/>
    <c:view3D>
      <c:rotX val="20"/>
      <c:rotY val="270"/>
      <c:rAngAx val="0"/>
      <c:perspective val="0"/>
    </c:view3D>
    <c:floor>
      <c:thickness val="0"/>
    </c:floor>
    <c:sideWall>
      <c:thickness val="0"/>
    </c:sideWall>
    <c:backWall>
      <c:thickness val="0"/>
    </c:backWall>
    <c:plotArea>
      <c:layout>
        <c:manualLayout>
          <c:layoutTarget val="inner"/>
          <c:xMode val="edge"/>
          <c:yMode val="edge"/>
          <c:x val="0.177226972519022"/>
          <c:y val="0.3184165232358"/>
          <c:w val="0.663912441094576"/>
          <c:h val="0.592082616179002"/>
        </c:manualLayout>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spPr>
              <a:gradFill rotWithShape="0">
                <a:gsLst>
                  <a:gs pos="0">
                    <a:srgbClr val="0000D4"/>
                  </a:gs>
                  <a:gs pos="100000">
                    <a:srgbClr val="F20884"/>
                  </a:gs>
                </a:gsLst>
                <a:lin ang="0" scaled="1"/>
              </a:gradFill>
              <a:ln w="12700">
                <a:solidFill>
                  <a:srgbClr val="000000"/>
                </a:solidFill>
                <a:prstDash val="solid"/>
              </a:ln>
            </c:spPr>
          </c:dPt>
          <c:dPt>
            <c:idx val="3"/>
            <c:bubble3D val="0"/>
            <c:spPr>
              <a:gradFill rotWithShape="0">
                <a:gsLst>
                  <a:gs pos="0">
                    <a:srgbClr val="00ABEA"/>
                  </a:gs>
                  <a:gs pos="100000">
                    <a:srgbClr val="FFFFFF"/>
                  </a:gs>
                </a:gsLst>
                <a:lin ang="5400000" scaled="1"/>
              </a:gradFill>
              <a:ln w="12700">
                <a:solidFill>
                  <a:srgbClr val="000000"/>
                </a:solidFill>
                <a:prstDash val="solid"/>
              </a:ln>
            </c:spPr>
          </c:dPt>
          <c:dPt>
            <c:idx val="4"/>
            <c:bubble3D val="0"/>
            <c:spPr>
              <a:gradFill rotWithShape="0">
                <a:gsLst>
                  <a:gs pos="0">
                    <a:srgbClr val="FFF200"/>
                  </a:gs>
                  <a:gs pos="22500">
                    <a:srgbClr val="FF7A00"/>
                  </a:gs>
                  <a:gs pos="35000">
                    <a:srgbClr val="FF0300"/>
                  </a:gs>
                  <a:gs pos="50000">
                    <a:srgbClr val="4D0808"/>
                  </a:gs>
                  <a:gs pos="65000">
                    <a:srgbClr val="FF0300"/>
                  </a:gs>
                  <a:gs pos="77500">
                    <a:srgbClr val="FF7A00"/>
                  </a:gs>
                  <a:gs pos="100000">
                    <a:srgbClr val="FFF200"/>
                  </a:gs>
                </a:gsLst>
                <a:lin ang="5400000" scaled="1"/>
              </a:gradFill>
              <a:ln w="12700">
                <a:solidFill>
                  <a:srgbClr val="000000"/>
                </a:solidFill>
                <a:prstDash val="solid"/>
              </a:ln>
            </c:spPr>
          </c:dPt>
          <c:dPt>
            <c:idx val="5"/>
            <c:bubble3D val="0"/>
            <c:explosion val="9"/>
            <c:spPr>
              <a:gradFill rotWithShape="0">
                <a:gsLst>
                  <a:gs pos="0">
                    <a:srgbClr val="339966"/>
                  </a:gs>
                  <a:gs pos="100000">
                    <a:srgbClr val="DD0806"/>
                  </a:gs>
                </a:gsLst>
                <a:lin ang="0" scaled="1"/>
              </a:gradFill>
              <a:ln w="12700">
                <a:solidFill>
                  <a:srgbClr val="000000"/>
                </a:solidFill>
                <a:prstDash val="solid"/>
              </a:ln>
            </c:spPr>
          </c:dPt>
          <c:dPt>
            <c:idx val="6"/>
            <c:bubble3D val="0"/>
            <c:spPr>
              <a:gradFill rotWithShape="0">
                <a:gsLst>
                  <a:gs pos="0">
                    <a:srgbClr val="0066CC"/>
                  </a:gs>
                  <a:gs pos="100000">
                    <a:srgbClr val="FFFFFF"/>
                  </a:gs>
                </a:gsLst>
                <a:lin ang="5400000" scaled="1"/>
              </a:gradFill>
              <a:ln w="12700">
                <a:solidFill>
                  <a:srgbClr val="000000"/>
                </a:solidFill>
                <a:prstDash val="solid"/>
              </a:ln>
            </c:spPr>
          </c:dPt>
          <c:dPt>
            <c:idx val="7"/>
            <c:bubble3D val="0"/>
            <c:explosion val="7"/>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bubble3D val="0"/>
            <c:explosion val="14"/>
            <c:spPr>
              <a:gradFill rotWithShape="0">
                <a:gsLst>
                  <a:gs pos="0">
                    <a:srgbClr val="FFF200"/>
                  </a:gs>
                  <a:gs pos="45000">
                    <a:srgbClr val="FF7A00"/>
                  </a:gs>
                  <a:gs pos="70000">
                    <a:srgbClr val="FF0300"/>
                  </a:gs>
                  <a:gs pos="100000">
                    <a:srgbClr val="4D0808"/>
                  </a:gs>
                </a:gsLst>
                <a:path path="rect">
                  <a:fillToRect l="50000" t="50000" r="50000" b="50000"/>
                </a:path>
              </a:gradFill>
              <a:ln w="12700">
                <a:solidFill>
                  <a:srgbClr val="000000"/>
                </a:solidFill>
                <a:prstDash val="solid"/>
              </a:ln>
            </c:spPr>
          </c:dPt>
          <c:dPt>
            <c:idx val="9"/>
            <c:bubble3D val="0"/>
            <c:spPr>
              <a:solidFill>
                <a:srgbClr val="FFCC99"/>
              </a:solidFill>
              <a:ln w="12700">
                <a:solidFill>
                  <a:srgbClr val="000000"/>
                </a:solidFill>
                <a:prstDash val="solid"/>
              </a:ln>
            </c:spPr>
          </c:dPt>
          <c:dLbls>
            <c:dLbl>
              <c:idx val="5"/>
              <c:layout>
                <c:manualLayout>
                  <c:xMode val="edge"/>
                  <c:yMode val="edge"/>
                  <c:x val="0.256198576853923"/>
                  <c:y val="0.879518072289157"/>
                </c:manualLayout>
              </c:layout>
              <c:dLblPos val="bestFit"/>
              <c:showLegendKey val="0"/>
              <c:showVal val="1"/>
              <c:showCatName val="1"/>
              <c:showSerName val="0"/>
              <c:showPercent val="1"/>
              <c:showBubbleSize val="0"/>
              <c:separator>
</c:separator>
            </c:dLbl>
            <c:dLbl>
              <c:idx val="6"/>
              <c:layout>
                <c:manualLayout>
                  <c:xMode val="edge"/>
                  <c:yMode val="edge"/>
                  <c:x val="0.176308698050012"/>
                  <c:y val="0.836488812392427"/>
                </c:manualLayout>
              </c:layout>
              <c:dLblPos val="bestFit"/>
              <c:showLegendKey val="0"/>
              <c:showVal val="1"/>
              <c:showCatName val="1"/>
              <c:showSerName val="0"/>
              <c:showPercent val="1"/>
              <c:showBubbleSize val="0"/>
              <c:separator>
</c:separator>
            </c:dLbl>
            <c:dLbl>
              <c:idx val="7"/>
              <c:layout>
                <c:manualLayout>
                  <c:xMode val="edge"/>
                  <c:yMode val="edge"/>
                  <c:x val="0.125803602254436"/>
                  <c:y val="0.772805507745267"/>
                </c:manualLayout>
              </c:layout>
              <c:dLblPos val="bestFit"/>
              <c:showLegendKey val="0"/>
              <c:showVal val="1"/>
              <c:showCatName val="1"/>
              <c:showSerName val="0"/>
              <c:showPercent val="1"/>
              <c:showBubbleSize val="0"/>
              <c:separator>
</c:separator>
            </c:dLbl>
            <c:dLbl>
              <c:idx val="8"/>
              <c:layout>
                <c:manualLayout>
                  <c:xMode val="edge"/>
                  <c:yMode val="edge"/>
                  <c:x val="0.0789716043349012"/>
                  <c:y val="0.628227194492255"/>
                </c:manualLayout>
              </c:layout>
              <c:dLblPos val="bestFit"/>
              <c:showLegendKey val="0"/>
              <c:showVal val="1"/>
              <c:showCatName val="1"/>
              <c:showSerName val="0"/>
              <c:showPercent val="1"/>
              <c:showBubbleSize val="0"/>
              <c:separator>
</c:separator>
            </c:dLbl>
            <c:dLbl>
              <c:idx val="9"/>
              <c:layout>
                <c:manualLayout>
                  <c:xMode val="edge"/>
                  <c:yMode val="edge"/>
                  <c:x val="0.112029485219278"/>
                  <c:y val="0.440619621342513"/>
                </c:manualLayout>
              </c:layout>
              <c:dLblPos val="bestFit"/>
              <c:showLegendKey val="0"/>
              <c:showVal val="1"/>
              <c:showCatName val="1"/>
              <c:showSerName val="0"/>
              <c:showPercent val="1"/>
              <c:showBubbleSize val="0"/>
              <c:separator>
</c:separator>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eparator>
</c:separator>
            <c:showLeaderLines val="1"/>
          </c:dLbls>
          <c:cat>
            <c:strRef>
              <c:f>' SI 2011'!$BC$5:$BC$14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2011'!$CB$5:$CB$14</c:f>
              <c:numCache>
                <c:formatCode>#,##0</c:formatCode>
                <c:ptCount val="10"/>
                <c:pt idx="0">
                  <c:v>76295.0</c:v>
                </c:pt>
                <c:pt idx="1">
                  <c:v>0.0</c:v>
                </c:pt>
                <c:pt idx="2">
                  <c:v>0.0</c:v>
                </c:pt>
                <c:pt idx="3">
                  <c:v>33720.0</c:v>
                </c:pt>
                <c:pt idx="4">
                  <c:v>30500.0</c:v>
                </c:pt>
                <c:pt idx="5">
                  <c:v>1692.0</c:v>
                </c:pt>
                <c:pt idx="6">
                  <c:v>9519.0</c:v>
                </c:pt>
                <c:pt idx="7">
                  <c:v>4650.0</c:v>
                </c:pt>
                <c:pt idx="8">
                  <c:v>6732.0</c:v>
                </c:pt>
                <c:pt idx="9">
                  <c:v>0.0</c:v>
                </c:pt>
              </c:numCache>
            </c:numRef>
          </c:val>
        </c:ser>
        <c:dLbls>
          <c:showLegendKey val="0"/>
          <c:showVal val="1"/>
          <c:showCatName val="1"/>
          <c:showSerName val="0"/>
          <c:showPercent val="1"/>
          <c:showBubbleSize val="0"/>
          <c:separator>
</c:separator>
          <c:showLeaderLines val="1"/>
        </c:dLbls>
      </c:pie3DChart>
      <c:spPr>
        <a:noFill/>
        <a:ln w="25400">
          <a:noFill/>
        </a:ln>
      </c:spPr>
    </c:plotArea>
    <c:legend>
      <c:legendPos val="r"/>
      <c:layout>
        <c:manualLayout>
          <c:xMode val="edge"/>
          <c:yMode val="edge"/>
          <c:x val="0.895317607285217"/>
          <c:y val="0.0137693631669535"/>
          <c:w val="0.0909091724320374"/>
          <c:h val="0.32874354561101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l'UE&amp;Rdivision du travail</c:oddHeader>
      <c:oddFooter>&amp;Lsituation au 24 juillet 2009&amp;Zsecteurs d'intervention 2011&amp;Rgraphe # 9</c:oddFooter>
    </c:headerFooter>
    <c:pageMargins b="0.984251969" l="0.787401575" r="0.787401575" t="0.984251969" header="0.4921259845" footer="0.492125984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t>division du travail UE : décaissements 2011</a:t>
            </a:r>
          </a:p>
        </c:rich>
      </c:tx>
      <c:layout>
        <c:manualLayout>
          <c:xMode val="edge"/>
          <c:yMode val="edge"/>
          <c:x val="0.341915550978373"/>
          <c:y val="0.029296875"/>
        </c:manualLayout>
      </c:layout>
      <c:overlay val="0"/>
      <c:spPr>
        <a:noFill/>
        <a:ln w="25400">
          <a:noFill/>
        </a:ln>
      </c:spPr>
    </c:title>
    <c:autoTitleDeleted val="0"/>
    <c:plotArea>
      <c:layout>
        <c:manualLayout>
          <c:layoutTarget val="inner"/>
          <c:xMode val="edge"/>
          <c:yMode val="edge"/>
          <c:x val="0.170957775489186"/>
          <c:y val="0.1171875"/>
          <c:w val="0.728115345005149"/>
          <c:h val="0.68359375"/>
        </c:manualLayout>
      </c:layout>
      <c:barChart>
        <c:barDir val="col"/>
        <c:grouping val="stack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0000D4"/>
                  </a:gs>
                  <a:gs pos="100000">
                    <a:srgbClr val="F20884"/>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339966"/>
                  </a:gs>
                  <a:gs pos="100000">
                    <a:srgbClr val="DD0806"/>
                  </a:gs>
                </a:gsLst>
                <a:lin ang="0" scaled="1"/>
              </a:gradFill>
              <a:ln w="12700">
                <a:solidFill>
                  <a:srgbClr val="000000"/>
                </a:solidFill>
                <a:prstDash val="solid"/>
              </a:ln>
            </c:spPr>
          </c:dPt>
          <c:dPt>
            <c:idx val="6"/>
            <c:invertIfNegative val="0"/>
            <c:bubble3D val="0"/>
            <c:spPr>
              <a:gradFill rotWithShape="0">
                <a:gsLst>
                  <a:gs pos="0">
                    <a:srgbClr val="0066CC"/>
                  </a:gs>
                  <a:gs pos="100000">
                    <a:srgbClr val="FFFFFF"/>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4D0808"/>
                  </a:gs>
                  <a:gs pos="15000">
                    <a:srgbClr val="FF0300"/>
                  </a:gs>
                  <a:gs pos="27500">
                    <a:srgbClr val="FF7A00"/>
                  </a:gs>
                  <a:gs pos="50000">
                    <a:srgbClr val="FFF200"/>
                  </a:gs>
                  <a:gs pos="72500">
                    <a:srgbClr val="FF7A00"/>
                  </a:gs>
                  <a:gs pos="85000">
                    <a:srgbClr val="FF0300"/>
                  </a:gs>
                  <a:gs pos="100000">
                    <a:srgbClr val="4D0808"/>
                  </a:gs>
                </a:gsLst>
                <a:lin ang="0" scaled="1"/>
              </a:gradFill>
              <a:ln w="12700">
                <a:solidFill>
                  <a:srgbClr val="000000"/>
                </a:solidFill>
                <a:prstDash val="solid"/>
              </a:ln>
            </c:spPr>
          </c:dPt>
          <c:dPt>
            <c:idx val="9"/>
            <c:invertIfNegative val="0"/>
            <c:bubble3D val="0"/>
            <c:spPr>
              <a:solidFill>
                <a:srgbClr val="FFCC99"/>
              </a:solidFill>
              <a:ln w="12700">
                <a:solidFill>
                  <a:srgbClr val="000000"/>
                </a:solidFill>
                <a:prstDash val="solid"/>
              </a:ln>
            </c:spPr>
          </c:dPt>
          <c:dLbls>
            <c:dLbl>
              <c:idx val="0"/>
              <c:layout>
                <c:manualLayout>
                  <c:xMode val="edge"/>
                  <c:yMode val="edge"/>
                  <c:x val="0.185375901132853"/>
                  <c:y val="0.150390625"/>
                </c:manualLayout>
              </c:layout>
              <c:dLblPos val="ctr"/>
              <c:showLegendKey val="0"/>
              <c:showVal val="1"/>
              <c:showCatName val="0"/>
              <c:showSerName val="0"/>
              <c:showPercent val="0"/>
              <c:showBubbleSize val="0"/>
            </c:dLbl>
            <c:dLbl>
              <c:idx val="1"/>
              <c:layout>
                <c:manualLayout>
                  <c:xMode val="edge"/>
                  <c:yMode val="edge"/>
                  <c:x val="0.274974253347065"/>
                  <c:y val="0.751953125"/>
                </c:manualLayout>
              </c:layout>
              <c:dLblPos val="ctr"/>
              <c:showLegendKey val="0"/>
              <c:showVal val="1"/>
              <c:showCatName val="0"/>
              <c:showSerName val="0"/>
              <c:showPercent val="0"/>
              <c:showBubbleSize val="0"/>
            </c:dLbl>
            <c:dLbl>
              <c:idx val="2"/>
              <c:layout>
                <c:manualLayout>
                  <c:xMode val="edge"/>
                  <c:yMode val="edge"/>
                  <c:x val="0.346035015447992"/>
                  <c:y val="0.751953125"/>
                </c:manualLayout>
              </c:layout>
              <c:dLblPos val="ctr"/>
              <c:showLegendKey val="0"/>
              <c:showVal val="1"/>
              <c:showCatName val="0"/>
              <c:showSerName val="0"/>
              <c:showPercent val="0"/>
              <c:showBubbleSize val="0"/>
            </c:dLbl>
            <c:dLbl>
              <c:idx val="3"/>
              <c:layout>
                <c:manualLayout>
                  <c:xMode val="edge"/>
                  <c:yMode val="edge"/>
                  <c:x val="0.403707518022657"/>
                  <c:y val="0.501953125"/>
                </c:manualLayout>
              </c:layout>
              <c:dLblPos val="ctr"/>
              <c:showLegendKey val="0"/>
              <c:showVal val="1"/>
              <c:showCatName val="0"/>
              <c:showSerName val="0"/>
              <c:showPercent val="0"/>
              <c:showBubbleSize val="0"/>
            </c:dLbl>
            <c:dLbl>
              <c:idx val="4"/>
              <c:layout>
                <c:manualLayout>
                  <c:xMode val="edge"/>
                  <c:yMode val="edge"/>
                  <c:x val="0.476828012358393"/>
                  <c:y val="0.517578125"/>
                </c:manualLayout>
              </c:layout>
              <c:dLblPos val="ctr"/>
              <c:showLegendKey val="0"/>
              <c:showVal val="1"/>
              <c:showCatName val="0"/>
              <c:showSerName val="0"/>
              <c:showPercent val="0"/>
              <c:showBubbleSize val="0"/>
            </c:dLbl>
            <c:dLbl>
              <c:idx val="5"/>
              <c:layout>
                <c:manualLayout>
                  <c:xMode val="edge"/>
                  <c:yMode val="edge"/>
                  <c:x val="0.550978372811535"/>
                  <c:y val="0.73828125"/>
                </c:manualLayout>
              </c:layout>
              <c:dLblPos val="ctr"/>
              <c:showLegendKey val="0"/>
              <c:showVal val="1"/>
              <c:showCatName val="0"/>
              <c:showSerName val="0"/>
              <c:showPercent val="0"/>
              <c:showBubbleSize val="0"/>
            </c:dLbl>
            <c:dLbl>
              <c:idx val="6"/>
              <c:layout>
                <c:manualLayout>
                  <c:xMode val="edge"/>
                  <c:yMode val="edge"/>
                  <c:x val="0.627188465499485"/>
                  <c:y val="0.67578125"/>
                </c:manualLayout>
              </c:layout>
              <c:dLblPos val="ctr"/>
              <c:showLegendKey val="0"/>
              <c:showVal val="1"/>
              <c:showCatName val="0"/>
              <c:showSerName val="0"/>
              <c:showPercent val="0"/>
              <c:showBubbleSize val="0"/>
            </c:dLbl>
            <c:dLbl>
              <c:idx val="7"/>
              <c:layout>
                <c:manualLayout>
                  <c:xMode val="edge"/>
                  <c:yMode val="edge"/>
                  <c:x val="0.698249227600412"/>
                  <c:y val="0.720703125"/>
                </c:manualLayout>
              </c:layout>
              <c:dLblPos val="ctr"/>
              <c:showLegendKey val="0"/>
              <c:showVal val="1"/>
              <c:showCatName val="0"/>
              <c:showSerName val="0"/>
              <c:showPercent val="0"/>
              <c:showBubbleSize val="0"/>
            </c:dLbl>
            <c:dLbl>
              <c:idx val="8"/>
              <c:layout>
                <c:manualLayout>
                  <c:xMode val="edge"/>
                  <c:yMode val="edge"/>
                  <c:x val="0.772399588053553"/>
                  <c:y val="0.71484375"/>
                </c:manualLayout>
              </c:layout>
              <c:dLblPos val="ctr"/>
              <c:showLegendKey val="0"/>
              <c:showVal val="1"/>
              <c:showCatName val="0"/>
              <c:showSerName val="0"/>
              <c:showPercent val="0"/>
              <c:showBubbleSize val="0"/>
            </c:dLbl>
            <c:dLbl>
              <c:idx val="9"/>
              <c:layout>
                <c:manualLayout>
                  <c:xMode val="edge"/>
                  <c:yMode val="edge"/>
                  <c:x val="0.853759011328528"/>
                  <c:y val="0.744140625"/>
                </c:manualLayout>
              </c:layout>
              <c:dLblPos val="ctr"/>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 SI 2011'!$BC$5:$BC$14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2011'!$CB$5:$CB$14</c:f>
              <c:numCache>
                <c:formatCode>#,##0</c:formatCode>
                <c:ptCount val="10"/>
                <c:pt idx="0">
                  <c:v>76295.0</c:v>
                </c:pt>
                <c:pt idx="1">
                  <c:v>0.0</c:v>
                </c:pt>
                <c:pt idx="2">
                  <c:v>0.0</c:v>
                </c:pt>
                <c:pt idx="3">
                  <c:v>33720.0</c:v>
                </c:pt>
                <c:pt idx="4">
                  <c:v>30500.0</c:v>
                </c:pt>
                <c:pt idx="5">
                  <c:v>1692.0</c:v>
                </c:pt>
                <c:pt idx="6">
                  <c:v>9519.0</c:v>
                </c:pt>
                <c:pt idx="7">
                  <c:v>4650.0</c:v>
                </c:pt>
                <c:pt idx="8">
                  <c:v>6732.0</c:v>
                </c:pt>
                <c:pt idx="9">
                  <c:v>0.0</c:v>
                </c:pt>
              </c:numCache>
            </c:numRef>
          </c:val>
        </c:ser>
        <c:dLbls>
          <c:showLegendKey val="0"/>
          <c:showVal val="1"/>
          <c:showCatName val="0"/>
          <c:showSerName val="0"/>
          <c:showPercent val="0"/>
          <c:showBubbleSize val="0"/>
        </c:dLbls>
        <c:gapWidth val="150"/>
        <c:overlap val="100"/>
        <c:axId val="830778600"/>
        <c:axId val="822357736"/>
      </c:barChart>
      <c:catAx>
        <c:axId val="830778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n-US"/>
          </a:p>
        </c:txPr>
        <c:crossAx val="822357736"/>
        <c:crosses val="autoZero"/>
        <c:auto val="0"/>
        <c:lblAlgn val="ctr"/>
        <c:lblOffset val="100"/>
        <c:tickLblSkip val="1"/>
        <c:tickMarkSkip val="1"/>
        <c:noMultiLvlLbl val="0"/>
      </c:catAx>
      <c:valAx>
        <c:axId val="82235773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30778600"/>
        <c:crosses val="autoZero"/>
        <c:crossBetween val="between"/>
      </c:valAx>
      <c:spPr>
        <a:solidFill>
          <a:srgbClr val="FFCC99"/>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l'UE&amp;Rdivision du travail</c:oddHeader>
      <c:oddFooter>&amp;Lsituation au 24 juillet 2009&amp;Zsecteurs d'intervention 2011&amp;Rgraphe # 10</c:oddFooter>
    </c:headerFooter>
    <c:pageMargins b="0.984251969" l="0.787401575" r="0.787401575" t="0.984251969" header="0.4921259845" footer="0.492125984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division du travail UE : présence dans domaines d'intervention (2011)</a:t>
            </a:r>
          </a:p>
        </c:rich>
      </c:tx>
      <c:layout>
        <c:manualLayout>
          <c:xMode val="edge"/>
          <c:yMode val="edge"/>
          <c:x val="0.223492723492724"/>
          <c:y val="0.027027027027027"/>
        </c:manualLayout>
      </c:layout>
      <c:overlay val="0"/>
      <c:spPr>
        <a:noFill/>
        <a:ln w="25400">
          <a:noFill/>
        </a:ln>
      </c:spPr>
    </c:title>
    <c:autoTitleDeleted val="0"/>
    <c:plotArea>
      <c:layout>
        <c:manualLayout>
          <c:layoutTarget val="inner"/>
          <c:xMode val="edge"/>
          <c:yMode val="edge"/>
          <c:x val="0.135135135135135"/>
          <c:y val="0.0810810810810811"/>
          <c:w val="0.835758835758836"/>
          <c:h val="0.855325914149444"/>
        </c:manualLayout>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0000D4"/>
                  </a:gs>
                  <a:gs pos="100000">
                    <a:srgbClr val="DD0806"/>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006411"/>
                  </a:gs>
                  <a:gs pos="100000">
                    <a:srgbClr val="DD0806"/>
                  </a:gs>
                </a:gsLst>
                <a:lin ang="0" scaled="1"/>
              </a:gradFill>
              <a:ln w="12700">
                <a:solidFill>
                  <a:srgbClr val="000000"/>
                </a:solidFill>
                <a:prstDash val="solid"/>
              </a:ln>
            </c:spPr>
          </c:dPt>
          <c:dPt>
            <c:idx val="6"/>
            <c:invertIfNegative val="0"/>
            <c:bubble3D val="0"/>
            <c:spPr>
              <a:gradFill rotWithShape="0">
                <a:gsLst>
                  <a:gs pos="0">
                    <a:srgbClr val="FFFFFF"/>
                  </a:gs>
                  <a:gs pos="100000">
                    <a:srgbClr val="0000D4"/>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4D0808"/>
                  </a:gs>
                  <a:gs pos="15000">
                    <a:srgbClr val="FF0300"/>
                  </a:gs>
                  <a:gs pos="27500">
                    <a:srgbClr val="FF7A00"/>
                  </a:gs>
                  <a:gs pos="50000">
                    <a:srgbClr val="FFF200"/>
                  </a:gs>
                  <a:gs pos="72500">
                    <a:srgbClr val="FF7A00"/>
                  </a:gs>
                  <a:gs pos="85000">
                    <a:srgbClr val="FF0300"/>
                  </a:gs>
                  <a:gs pos="100000">
                    <a:srgbClr val="4D0808"/>
                  </a:gs>
                </a:gsLst>
                <a:lin ang="0" scaled="1"/>
              </a:gradFill>
              <a:ln w="12700">
                <a:solidFill>
                  <a:srgbClr val="000000"/>
                </a:solidFill>
                <a:prstDash val="solid"/>
              </a:ln>
            </c:spPr>
          </c:dPt>
          <c:dPt>
            <c:idx val="9"/>
            <c:invertIfNegative val="0"/>
            <c:bubble3D val="0"/>
            <c:spPr>
              <a:gradFill rotWithShape="0">
                <a:gsLst>
                  <a:gs pos="0">
                    <a:srgbClr val="DD0806"/>
                  </a:gs>
                  <a:gs pos="50000">
                    <a:srgbClr val="FFFFFF"/>
                  </a:gs>
                  <a:gs pos="100000">
                    <a:srgbClr val="DD0806"/>
                  </a:gs>
                </a:gsLst>
                <a:lin ang="5400000" scaled="1"/>
              </a:gradFill>
              <a:ln w="12700">
                <a:solidFill>
                  <a:srgbClr val="000000"/>
                </a:solidFill>
                <a:prstDash val="solid"/>
              </a:ln>
            </c:spPr>
          </c:dPt>
          <c:dLbls>
            <c:spPr>
              <a:noFill/>
              <a:ln w="25400">
                <a:noFill/>
              </a:ln>
            </c:spPr>
            <c:txPr>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 SI 2011'!$CD$5:$CD$14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2011'!$CE$5:$CE$14</c:f>
              <c:numCache>
                <c:formatCode>General</c:formatCode>
                <c:ptCount val="10"/>
                <c:pt idx="0">
                  <c:v>7.0</c:v>
                </c:pt>
                <c:pt idx="3">
                  <c:v>6.0</c:v>
                </c:pt>
                <c:pt idx="4">
                  <c:v>9.0</c:v>
                </c:pt>
                <c:pt idx="5">
                  <c:v>1.0</c:v>
                </c:pt>
                <c:pt idx="6">
                  <c:v>4.0</c:v>
                </c:pt>
                <c:pt idx="7">
                  <c:v>4.0</c:v>
                </c:pt>
                <c:pt idx="8">
                  <c:v>4.0</c:v>
                </c:pt>
              </c:numCache>
            </c:numRef>
          </c:val>
        </c:ser>
        <c:dLbls>
          <c:showLegendKey val="0"/>
          <c:showVal val="1"/>
          <c:showCatName val="0"/>
          <c:showSerName val="0"/>
          <c:showPercent val="0"/>
          <c:showBubbleSize val="0"/>
        </c:dLbls>
        <c:gapWidth val="150"/>
        <c:axId val="822269896"/>
        <c:axId val="648976744"/>
      </c:barChart>
      <c:catAx>
        <c:axId val="8222698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48976744"/>
        <c:crosses val="autoZero"/>
        <c:auto val="1"/>
        <c:lblAlgn val="ctr"/>
        <c:lblOffset val="100"/>
        <c:tickLblSkip val="1"/>
        <c:tickMarkSkip val="1"/>
        <c:noMultiLvlLbl val="0"/>
      </c:catAx>
      <c:valAx>
        <c:axId val="64897674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822269896"/>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l'UE&amp;Rdivision du travail</c:oddHeader>
      <c:oddFooter>&amp;Lsituation au 24 juillet 2009&amp;Zsecteurs d'intervention 2011&amp;Rgraphe # 11</c:oddFooter>
    </c:headerFooter>
    <c:pageMargins b="0.984251969" l="0.787401575" r="0.787401575" t="0.984251969" header="0.4921259845" footer="0.4921259845"/>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t>division du travail : taux de concentration des trois principaux domaines d'intervention (2011)</a:t>
            </a:r>
          </a:p>
        </c:rich>
      </c:tx>
      <c:layout>
        <c:manualLayout>
          <c:xMode val="edge"/>
          <c:yMode val="edge"/>
          <c:x val="0.157350055550894"/>
          <c:y val="0.0272436323799836"/>
        </c:manualLayout>
      </c:layout>
      <c:overlay val="0"/>
      <c:spPr>
        <a:noFill/>
        <a:ln w="25400">
          <a:noFill/>
        </a:ln>
      </c:spPr>
    </c:title>
    <c:autoTitleDeleted val="0"/>
    <c:plotArea>
      <c:layout>
        <c:manualLayout>
          <c:layoutTarget val="inner"/>
          <c:xMode val="edge"/>
          <c:yMode val="edge"/>
          <c:x val="0.132505309937595"/>
          <c:y val="0.108974529519934"/>
          <c:w val="0.832298978045518"/>
          <c:h val="0.812501271567745"/>
        </c:manualLayout>
      </c:layout>
      <c:barChart>
        <c:barDir val="bar"/>
        <c:grouping val="stack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3366FF"/>
                  </a:gs>
                  <a:gs pos="100000">
                    <a:srgbClr val="DD0806"/>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006411"/>
                  </a:gs>
                  <a:gs pos="100000">
                    <a:srgbClr val="DD0806"/>
                  </a:gs>
                </a:gsLst>
                <a:lin ang="0" scaled="1"/>
              </a:gradFill>
              <a:ln w="12700">
                <a:solidFill>
                  <a:srgbClr val="000000"/>
                </a:solidFill>
                <a:prstDash val="solid"/>
              </a:ln>
            </c:spPr>
          </c:dPt>
          <c:dPt>
            <c:idx val="6"/>
            <c:invertIfNegative val="0"/>
            <c:bubble3D val="0"/>
            <c:spPr>
              <a:gradFill rotWithShape="0">
                <a:gsLst>
                  <a:gs pos="0">
                    <a:srgbClr val="FFFFFF"/>
                  </a:gs>
                  <a:gs pos="100000">
                    <a:srgbClr val="0000D4"/>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4D0808"/>
                  </a:gs>
                  <a:gs pos="15000">
                    <a:srgbClr val="FF0300"/>
                  </a:gs>
                  <a:gs pos="27500">
                    <a:srgbClr val="FF7A00"/>
                  </a:gs>
                  <a:gs pos="50000">
                    <a:srgbClr val="FFF200"/>
                  </a:gs>
                  <a:gs pos="72500">
                    <a:srgbClr val="FF7A00"/>
                  </a:gs>
                  <a:gs pos="85000">
                    <a:srgbClr val="FF0300"/>
                  </a:gs>
                  <a:gs pos="100000">
                    <a:srgbClr val="4D0808"/>
                  </a:gs>
                </a:gsLst>
                <a:lin ang="0" scaled="1"/>
              </a:gradFill>
              <a:ln w="12700">
                <a:solidFill>
                  <a:srgbClr val="000000"/>
                </a:solidFill>
                <a:prstDash val="solid"/>
              </a:ln>
            </c:spPr>
          </c:dPt>
          <c:dPt>
            <c:idx val="9"/>
            <c:invertIfNegative val="0"/>
            <c:bubble3D val="0"/>
            <c:spPr>
              <a:gradFill rotWithShape="0">
                <a:gsLst>
                  <a:gs pos="0">
                    <a:srgbClr val="DD0806"/>
                  </a:gs>
                  <a:gs pos="50000">
                    <a:srgbClr val="FFFFFF"/>
                  </a:gs>
                  <a:gs pos="100000">
                    <a:srgbClr val="DD0806"/>
                  </a:gs>
                </a:gsLst>
                <a:lin ang="5400000" scaled="1"/>
              </a:gradFill>
              <a:ln w="12700">
                <a:solidFill>
                  <a:srgbClr val="000000"/>
                </a:solidFill>
                <a:prstDash val="solid"/>
              </a:ln>
            </c:spPr>
          </c:dPt>
          <c:dLbls>
            <c:dLbl>
              <c:idx val="0"/>
              <c:layout>
                <c:manualLayout>
                  <c:xMode val="edge"/>
                  <c:yMode val="edge"/>
                  <c:x val="0.788820673222245"/>
                  <c:y val="0.852565436832427"/>
                </c:manualLayout>
              </c:layout>
              <c:dLblPos val="ctr"/>
              <c:showLegendKey val="0"/>
              <c:showVal val="1"/>
              <c:showCatName val="0"/>
              <c:showSerName val="0"/>
              <c:showPercent val="0"/>
              <c:showBubbleSize val="0"/>
            </c:dLbl>
            <c:dLbl>
              <c:idx val="2"/>
              <c:delete val="1"/>
            </c:dLbl>
            <c:dLbl>
              <c:idx val="3"/>
              <c:layout>
                <c:manualLayout>
                  <c:xMode val="edge"/>
                  <c:yMode val="edge"/>
                  <c:x val="0.826087791642194"/>
                  <c:y val="0.608975312023162"/>
                </c:manualLayout>
              </c:layout>
              <c:dLblPos val="ctr"/>
              <c:showLegendKey val="0"/>
              <c:showVal val="1"/>
              <c:showCatName val="0"/>
              <c:showSerName val="0"/>
              <c:showPercent val="0"/>
              <c:showBubbleSize val="0"/>
            </c:dLbl>
            <c:dLbl>
              <c:idx val="4"/>
              <c:layout>
                <c:manualLayout>
                  <c:xMode val="edge"/>
                  <c:yMode val="edge"/>
                  <c:x val="0.637681804074676"/>
                  <c:y val="0.530449548104386"/>
                </c:manualLayout>
              </c:layout>
              <c:dLblPos val="ctr"/>
              <c:showLegendKey val="0"/>
              <c:showVal val="1"/>
              <c:showCatName val="0"/>
              <c:showSerName val="0"/>
              <c:showPercent val="0"/>
              <c:showBubbleSize val="0"/>
            </c:dLbl>
            <c:dLbl>
              <c:idx val="5"/>
              <c:layout>
                <c:manualLayout>
                  <c:xMode val="edge"/>
                  <c:yMode val="edge"/>
                  <c:x val="0.651139374615213"/>
                  <c:y val="0.453526350796197"/>
                </c:manualLayout>
              </c:layout>
              <c:dLblPos val="ctr"/>
              <c:showLegendKey val="0"/>
              <c:showVal val="1"/>
              <c:showCatName val="0"/>
              <c:showSerName val="0"/>
              <c:showPercent val="0"/>
              <c:showBubbleSize val="0"/>
            </c:dLbl>
            <c:dLbl>
              <c:idx val="6"/>
              <c:layout>
                <c:manualLayout>
                  <c:xMode val="edge"/>
                  <c:yMode val="edge"/>
                  <c:x val="0.769151916278384"/>
                  <c:y val="0.365385187213897"/>
                </c:manualLayout>
              </c:layout>
              <c:dLblPos val="ctr"/>
              <c:showLegendKey val="0"/>
              <c:showVal val="1"/>
              <c:showCatName val="0"/>
              <c:showSerName val="0"/>
              <c:showPercent val="0"/>
              <c:showBubbleSize val="0"/>
            </c:dLbl>
            <c:dLbl>
              <c:idx val="7"/>
              <c:layout>
                <c:manualLayout>
                  <c:xMode val="edge"/>
                  <c:yMode val="edge"/>
                  <c:x val="0.77846869588337"/>
                  <c:y val="0.288461989905708"/>
                </c:manualLayout>
              </c:layout>
              <c:dLblPos val="ctr"/>
              <c:showLegendKey val="0"/>
              <c:showVal val="1"/>
              <c:showCatName val="0"/>
              <c:showSerName val="0"/>
              <c:showPercent val="0"/>
              <c:showBubbleSize val="0"/>
            </c:dLbl>
            <c:dLbl>
              <c:idx val="8"/>
              <c:layout>
                <c:manualLayout>
                  <c:xMode val="edge"/>
                  <c:yMode val="edge"/>
                  <c:x val="0.758799938939509"/>
                  <c:y val="0.206731092765758"/>
                </c:manualLayout>
              </c:layout>
              <c:dLblPos val="ctr"/>
              <c:showLegendKey val="0"/>
              <c:showVal val="1"/>
              <c:showCatName val="0"/>
              <c:showSerName val="0"/>
              <c:showPercent val="0"/>
              <c:showBubbleSize val="0"/>
            </c:dLbl>
            <c:dLbl>
              <c:idx val="9"/>
              <c:layout>
                <c:manualLayout>
                  <c:xMode val="edge"/>
                  <c:yMode val="edge"/>
                  <c:x val="0.492754121330431"/>
                  <c:y val="0.121795062404632"/>
                </c:manualLayout>
              </c:layout>
              <c:dLblPos val="ctr"/>
              <c:showLegendKey val="0"/>
              <c:showVal val="1"/>
              <c:showCatName val="0"/>
              <c:showSerName val="0"/>
              <c:showPercent val="0"/>
              <c:showBubbleSize val="0"/>
            </c:dLbl>
            <c:spPr>
              <a:noFill/>
              <a:ln w="25400">
                <a:noFill/>
              </a:ln>
            </c:spPr>
            <c:txPr>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 SI 2011'!$CD$5:$CD$14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2011'!$CF$5:$CF$14</c:f>
              <c:numCache>
                <c:formatCode>General</c:formatCode>
                <c:ptCount val="10"/>
                <c:pt idx="0" formatCode="0%">
                  <c:v>0.94501605609804</c:v>
                </c:pt>
                <c:pt idx="2" formatCode="0%">
                  <c:v>0.0</c:v>
                </c:pt>
                <c:pt idx="3" formatCode="0%">
                  <c:v>0.981613285883748</c:v>
                </c:pt>
                <c:pt idx="4" formatCode="0%">
                  <c:v>0.727868852459016</c:v>
                </c:pt>
                <c:pt idx="5" formatCode="0%">
                  <c:v>0.471040189125295</c:v>
                </c:pt>
                <c:pt idx="6" formatCode="0%">
                  <c:v>0.909654375459607</c:v>
                </c:pt>
                <c:pt idx="7" formatCode="0%">
                  <c:v>0.924731182795699</c:v>
                </c:pt>
                <c:pt idx="8" formatCode="0%">
                  <c:v>0.895127748068925</c:v>
                </c:pt>
                <c:pt idx="9" formatCode="0%">
                  <c:v>0.0</c:v>
                </c:pt>
              </c:numCache>
            </c:numRef>
          </c:val>
        </c:ser>
        <c:dLbls>
          <c:showLegendKey val="0"/>
          <c:showVal val="1"/>
          <c:showCatName val="0"/>
          <c:showSerName val="0"/>
          <c:showPercent val="0"/>
          <c:showBubbleSize val="0"/>
        </c:dLbls>
        <c:gapWidth val="150"/>
        <c:overlap val="100"/>
        <c:axId val="648990920"/>
        <c:axId val="830681736"/>
      </c:barChart>
      <c:catAx>
        <c:axId val="6489909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830681736"/>
        <c:crosses val="autoZero"/>
        <c:auto val="1"/>
        <c:lblAlgn val="ctr"/>
        <c:lblOffset val="100"/>
        <c:tickLblSkip val="1"/>
        <c:tickMarkSkip val="1"/>
        <c:noMultiLvlLbl val="0"/>
      </c:catAx>
      <c:valAx>
        <c:axId val="830681736"/>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648990920"/>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l'UE&amp;Rdivision du travail</c:oddHeader>
      <c:oddFooter>&amp;Lsituation au 24 juillet 2009&amp;Zsecteurs d'intervention 2011&amp;Rgraphe # 12</c:oddFooter>
    </c:headerFooter>
    <c:pageMargins b="0.984251969" l="0.787401575" r="0.787401575" t="0.984251969" header="0.4921259845" footer="0.492125984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évolution du nombre moyen de secteurs intervention</a:t>
            </a:r>
          </a:p>
        </c:rich>
      </c:tx>
      <c:layout>
        <c:manualLayout>
          <c:xMode val="edge"/>
          <c:yMode val="edge"/>
          <c:x val="0.168026234982153"/>
          <c:y val="0.0104602617312755"/>
        </c:manualLayout>
      </c:layout>
      <c:overlay val="0"/>
      <c:spPr>
        <a:noFill/>
        <a:ln w="25400">
          <a:noFill/>
        </a:ln>
      </c:spPr>
    </c:title>
    <c:autoTitleDeleted val="0"/>
    <c:plotArea>
      <c:layout>
        <c:manualLayout>
          <c:layoutTarget val="inner"/>
          <c:xMode val="edge"/>
          <c:yMode val="edge"/>
          <c:x val="0.0652529067891858"/>
          <c:y val="0.152719821276622"/>
          <c:w val="0.73572652404807"/>
          <c:h val="0.782427577499405"/>
        </c:manualLayout>
      </c:layout>
      <c:lineChart>
        <c:grouping val="stacked"/>
        <c:varyColors val="0"/>
        <c:ser>
          <c:idx val="0"/>
          <c:order val="0"/>
          <c:tx>
            <c:strRef>
              <c:f>évolution!$A$3</c:f>
              <c:strCache>
                <c:ptCount val="1"/>
                <c:pt idx="0">
                  <c:v>nombre secteurs intervention</c:v>
                </c:pt>
              </c:strCache>
            </c:strRef>
          </c:tx>
          <c:spPr>
            <a:ln w="38100">
              <a:solidFill>
                <a:srgbClr val="4600A5"/>
              </a:solidFill>
              <a:prstDash val="solid"/>
            </a:ln>
          </c:spPr>
          <c:marker>
            <c:symbol val="diamond"/>
            <c:size val="10"/>
            <c:spPr>
              <a:solidFill>
                <a:srgbClr val="000080"/>
              </a:solidFill>
              <a:ln>
                <a:solidFill>
                  <a:srgbClr val="000080"/>
                </a:solidFill>
                <a:prstDash val="solid"/>
              </a:ln>
            </c:spPr>
          </c:marker>
          <c:cat>
            <c:numRef>
              <c:f>évolution!$B$2:$D$2</c:f>
              <c:numCache>
                <c:formatCode>General</c:formatCode>
                <c:ptCount val="3"/>
                <c:pt idx="0">
                  <c:v>2009.0</c:v>
                </c:pt>
                <c:pt idx="1">
                  <c:v>2010.0</c:v>
                </c:pt>
                <c:pt idx="2">
                  <c:v>2011.0</c:v>
                </c:pt>
              </c:numCache>
            </c:numRef>
          </c:cat>
          <c:val>
            <c:numRef>
              <c:f>évolution!$B$3:$D$3</c:f>
              <c:numCache>
                <c:formatCode>0.0</c:formatCode>
                <c:ptCount val="3"/>
                <c:pt idx="0">
                  <c:v>6.111111111111111</c:v>
                </c:pt>
                <c:pt idx="1">
                  <c:v>6.125</c:v>
                </c:pt>
                <c:pt idx="2">
                  <c:v>5.0</c:v>
                </c:pt>
              </c:numCache>
            </c:numRef>
          </c:val>
          <c:smooth val="0"/>
        </c:ser>
        <c:dLbls>
          <c:showLegendKey val="0"/>
          <c:showVal val="0"/>
          <c:showCatName val="0"/>
          <c:showSerName val="0"/>
          <c:showPercent val="0"/>
          <c:showBubbleSize val="0"/>
        </c:dLbls>
        <c:marker val="1"/>
        <c:smooth val="0"/>
        <c:axId val="822227848"/>
        <c:axId val="652710856"/>
      </c:lineChart>
      <c:catAx>
        <c:axId val="822227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52710856"/>
        <c:crosses val="autoZero"/>
        <c:auto val="1"/>
        <c:lblAlgn val="ctr"/>
        <c:lblOffset val="100"/>
        <c:tickLblSkip val="1"/>
        <c:tickMarkSkip val="1"/>
        <c:noMultiLvlLbl val="0"/>
      </c:catAx>
      <c:valAx>
        <c:axId val="652710856"/>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22227848"/>
        <c:crosses val="autoZero"/>
        <c:crossBetween val="between"/>
      </c:valAx>
      <c:spPr>
        <a:solidFill>
          <a:srgbClr val="CCFFFF"/>
        </a:solidFill>
        <a:ln w="12700">
          <a:solidFill>
            <a:srgbClr val="808080"/>
          </a:solidFill>
          <a:prstDash val="solid"/>
        </a:ln>
      </c:spPr>
    </c:plotArea>
    <c:legend>
      <c:legendPos val="r"/>
      <c:layout>
        <c:manualLayout>
          <c:xMode val="edge"/>
          <c:yMode val="edge"/>
          <c:x val="0.41109331277187"/>
          <c:y val="0.173640344739173"/>
          <c:w val="0.292006757881606"/>
          <c:h val="0.041841046925101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l'UE&amp;Rdivision du travail</c:oddHeader>
      <c:oddFooter>&amp;Lsituation au 24 juillet 2009&amp;Zévolution 2009 - 11&amp;Rgraphe # 13</c:oddFooter>
    </c:headerFooter>
    <c:pageMargins b="0.984251969" l="0.787401575" r="0.787401575" t="0.984251969" header="0.4921259845" footer="0.492125984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taux moyen de concentration 
des trois principaux secteurs d'intervention</a:t>
            </a:r>
          </a:p>
        </c:rich>
      </c:tx>
      <c:layout>
        <c:manualLayout>
          <c:xMode val="edge"/>
          <c:yMode val="edge"/>
          <c:x val="0.231629392971246"/>
          <c:y val="0.0333334168004227"/>
        </c:manualLayout>
      </c:layout>
      <c:overlay val="0"/>
      <c:spPr>
        <a:noFill/>
        <a:ln w="25400">
          <a:noFill/>
        </a:ln>
      </c:spPr>
    </c:title>
    <c:autoTitleDeleted val="0"/>
    <c:plotArea>
      <c:layout>
        <c:manualLayout>
          <c:layoutTarget val="inner"/>
          <c:xMode val="edge"/>
          <c:yMode val="edge"/>
          <c:x val="0.0830670926517572"/>
          <c:y val="0.233333917602959"/>
          <c:w val="0.84185303514377"/>
          <c:h val="0.653847791085214"/>
        </c:manualLayout>
      </c:layout>
      <c:lineChart>
        <c:grouping val="standard"/>
        <c:varyColors val="0"/>
        <c:ser>
          <c:idx val="0"/>
          <c:order val="0"/>
          <c:tx>
            <c:strRef>
              <c:f>évolution!$A$5</c:f>
              <c:strCache>
                <c:ptCount val="1"/>
                <c:pt idx="0">
                  <c:v>taux moyen de concentration des trois principaux secteurs d'intervention</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Pt>
            <c:idx val="0"/>
            <c:marker>
              <c:symbol val="diamond"/>
              <c:size val="10"/>
            </c:marker>
            <c:bubble3D val="0"/>
            <c:spPr>
              <a:ln w="12700">
                <a:solidFill>
                  <a:srgbClr val="000080"/>
                </a:solidFill>
                <a:prstDash val="solid"/>
              </a:ln>
            </c:spPr>
          </c:dPt>
          <c:dPt>
            <c:idx val="1"/>
            <c:marker>
              <c:symbol val="diamond"/>
              <c:size val="10"/>
            </c:marker>
            <c:bubble3D val="0"/>
            <c:spPr>
              <a:ln w="38100">
                <a:solidFill>
                  <a:srgbClr val="000090"/>
                </a:solidFill>
                <a:prstDash val="solid"/>
              </a:ln>
            </c:spPr>
          </c:dPt>
          <c:dPt>
            <c:idx val="2"/>
            <c:marker>
              <c:symbol val="diamond"/>
              <c:size val="10"/>
            </c:marker>
            <c:bubble3D val="0"/>
            <c:spPr>
              <a:ln w="38100">
                <a:solidFill>
                  <a:srgbClr val="000080"/>
                </a:solidFill>
                <a:prstDash val="solid"/>
              </a:ln>
            </c:spPr>
          </c:dPt>
          <c:cat>
            <c:numRef>
              <c:f>évolution!$B$4:$D$4</c:f>
              <c:numCache>
                <c:formatCode>General</c:formatCode>
                <c:ptCount val="3"/>
                <c:pt idx="0">
                  <c:v>2009.0</c:v>
                </c:pt>
                <c:pt idx="1">
                  <c:v>2010.0</c:v>
                </c:pt>
                <c:pt idx="2">
                  <c:v>2011.0</c:v>
                </c:pt>
              </c:numCache>
            </c:numRef>
          </c:cat>
          <c:val>
            <c:numRef>
              <c:f>évolution!$B$5:$D$5</c:f>
              <c:numCache>
                <c:formatCode>0%</c:formatCode>
                <c:ptCount val="3"/>
                <c:pt idx="0">
                  <c:v>0.808543598435562</c:v>
                </c:pt>
                <c:pt idx="1">
                  <c:v>0.840646001158827</c:v>
                </c:pt>
                <c:pt idx="2">
                  <c:v>0.836435955698619</c:v>
                </c:pt>
              </c:numCache>
            </c:numRef>
          </c:val>
          <c:smooth val="0"/>
        </c:ser>
        <c:dLbls>
          <c:showLegendKey val="0"/>
          <c:showVal val="0"/>
          <c:showCatName val="0"/>
          <c:showSerName val="0"/>
          <c:showPercent val="0"/>
          <c:showBubbleSize val="0"/>
        </c:dLbls>
        <c:marker val="1"/>
        <c:smooth val="0"/>
        <c:axId val="849967480"/>
        <c:axId val="849963736"/>
      </c:lineChart>
      <c:catAx>
        <c:axId val="849967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49963736"/>
        <c:crosses val="autoZero"/>
        <c:auto val="1"/>
        <c:lblAlgn val="ctr"/>
        <c:lblOffset val="100"/>
        <c:tickLblSkip val="1"/>
        <c:tickMarkSkip val="1"/>
        <c:noMultiLvlLbl val="0"/>
      </c:catAx>
      <c:valAx>
        <c:axId val="84996373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49967480"/>
        <c:crosses val="autoZero"/>
        <c:crossBetween val="between"/>
      </c:valAx>
      <c:spPr>
        <a:solidFill>
          <a:srgbClr val="FFCC99"/>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l'UE&amp;Rdivision du travail</c:oddHeader>
      <c:oddFooter>&amp;Lsituation au 24 juillet 2009&amp;Zévolution 2009 - 11&amp;Rgraphe # 14</c:oddFooter>
    </c:headerFooter>
    <c:pageMargins b="0.984251969" l="0.787401575" r="0.787401575" t="0.984251969" header="0.4921259845" footer="0.492125984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évolution du nombre moyen de secteurs intervention</a:t>
            </a:r>
          </a:p>
        </c:rich>
      </c:tx>
      <c:layout>
        <c:manualLayout>
          <c:xMode val="edge"/>
          <c:yMode val="edge"/>
          <c:x val="0.166666932615484"/>
          <c:y val="0.0104822017537215"/>
        </c:manualLayout>
      </c:layout>
      <c:overlay val="0"/>
      <c:spPr>
        <a:noFill/>
        <a:ln w="25400">
          <a:noFill/>
        </a:ln>
      </c:spPr>
    </c:title>
    <c:autoTitleDeleted val="0"/>
    <c:plotArea>
      <c:layout>
        <c:manualLayout>
          <c:layoutTarget val="inner"/>
          <c:xMode val="edge"/>
          <c:yMode val="edge"/>
          <c:x val="0.065359581417837"/>
          <c:y val="0.153040145604334"/>
          <c:w val="0.735295290950666"/>
          <c:h val="0.781972250827623"/>
        </c:manualLayout>
      </c:layout>
      <c:lineChart>
        <c:grouping val="stacked"/>
        <c:varyColors val="0"/>
        <c:ser>
          <c:idx val="0"/>
          <c:order val="0"/>
          <c:tx>
            <c:strRef>
              <c:f>évolution!$A$3</c:f>
              <c:strCache>
                <c:ptCount val="1"/>
                <c:pt idx="0">
                  <c:v>nombre secteurs intervention</c:v>
                </c:pt>
              </c:strCache>
            </c:strRef>
          </c:tx>
          <c:spPr>
            <a:ln w="38100">
              <a:solidFill>
                <a:srgbClr val="4600A5"/>
              </a:solidFill>
              <a:prstDash val="solid"/>
            </a:ln>
          </c:spPr>
          <c:marker>
            <c:symbol val="diamond"/>
            <c:size val="10"/>
            <c:spPr>
              <a:solidFill>
                <a:srgbClr val="000080"/>
              </a:solidFill>
              <a:ln>
                <a:solidFill>
                  <a:srgbClr val="000080"/>
                </a:solidFill>
                <a:prstDash val="solid"/>
              </a:ln>
            </c:spPr>
          </c:marker>
          <c:cat>
            <c:numRef>
              <c:f>évolution!$B$2:$D$2</c:f>
              <c:numCache>
                <c:formatCode>General</c:formatCode>
                <c:ptCount val="3"/>
                <c:pt idx="0">
                  <c:v>2009.0</c:v>
                </c:pt>
                <c:pt idx="1">
                  <c:v>2010.0</c:v>
                </c:pt>
                <c:pt idx="2">
                  <c:v>2011.0</c:v>
                </c:pt>
              </c:numCache>
            </c:numRef>
          </c:cat>
          <c:val>
            <c:numRef>
              <c:f>évolution!$B$3:$D$3</c:f>
              <c:numCache>
                <c:formatCode>0.0</c:formatCode>
                <c:ptCount val="3"/>
                <c:pt idx="0">
                  <c:v>6.111111111111111</c:v>
                </c:pt>
                <c:pt idx="1">
                  <c:v>6.125</c:v>
                </c:pt>
                <c:pt idx="2">
                  <c:v>5.0</c:v>
                </c:pt>
              </c:numCache>
            </c:numRef>
          </c:val>
          <c:smooth val="0"/>
        </c:ser>
        <c:dLbls>
          <c:showLegendKey val="0"/>
          <c:showVal val="0"/>
          <c:showCatName val="0"/>
          <c:showSerName val="0"/>
          <c:showPercent val="0"/>
          <c:showBubbleSize val="0"/>
        </c:dLbls>
        <c:marker val="1"/>
        <c:smooth val="0"/>
        <c:axId val="576942360"/>
        <c:axId val="653106456"/>
      </c:lineChart>
      <c:catAx>
        <c:axId val="576942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653106456"/>
        <c:crosses val="autoZero"/>
        <c:auto val="1"/>
        <c:lblAlgn val="ctr"/>
        <c:lblOffset val="100"/>
        <c:tickLblSkip val="1"/>
        <c:tickMarkSkip val="1"/>
        <c:noMultiLvlLbl val="0"/>
      </c:catAx>
      <c:valAx>
        <c:axId val="653106456"/>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76942360"/>
        <c:crosses val="autoZero"/>
        <c:crossBetween val="between"/>
      </c:valAx>
      <c:spPr>
        <a:solidFill>
          <a:srgbClr val="CCFFFF"/>
        </a:solidFill>
        <a:ln w="12700">
          <a:solidFill>
            <a:srgbClr val="808080"/>
          </a:solidFill>
          <a:prstDash val="solid"/>
        </a:ln>
      </c:spPr>
    </c:plotArea>
    <c:legend>
      <c:legendPos val="r"/>
      <c:layout>
        <c:manualLayout>
          <c:xMode val="edge"/>
          <c:yMode val="edge"/>
          <c:x val="0.410131373396927"/>
          <c:y val="0.174004549111777"/>
          <c:w val="0.292484126844821"/>
          <c:h val="0.041928807014885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984251969" l="0.787401575" r="0.787401575"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division du travail UE : présence dans domaines d'intervention</a:t>
            </a:r>
          </a:p>
        </c:rich>
      </c:tx>
      <c:layout>
        <c:manualLayout>
          <c:xMode val="edge"/>
          <c:yMode val="edge"/>
          <c:x val="0.249610142849652"/>
          <c:y val="0.0243788231407902"/>
        </c:manualLayout>
      </c:layout>
      <c:overlay val="0"/>
      <c:spPr>
        <a:noFill/>
        <a:ln w="25400">
          <a:noFill/>
        </a:ln>
      </c:spPr>
    </c:title>
    <c:autoTitleDeleted val="0"/>
    <c:plotArea>
      <c:layout>
        <c:manualLayout>
          <c:layoutTarget val="inner"/>
          <c:xMode val="edge"/>
          <c:yMode val="edge"/>
          <c:x val="0.141445747614803"/>
          <c:y val="0.0590717637642225"/>
          <c:w val="0.829953724975094"/>
          <c:h val="0.902954103253116"/>
        </c:manualLayout>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0000D4"/>
                  </a:gs>
                  <a:gs pos="100000">
                    <a:srgbClr val="DD0806"/>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006411"/>
                  </a:gs>
                  <a:gs pos="100000">
                    <a:srgbClr val="DD0806"/>
                  </a:gs>
                </a:gsLst>
                <a:lin ang="0" scaled="1"/>
              </a:gradFill>
              <a:ln w="12700">
                <a:solidFill>
                  <a:srgbClr val="000000"/>
                </a:solidFill>
                <a:prstDash val="solid"/>
              </a:ln>
            </c:spPr>
          </c:dPt>
          <c:dPt>
            <c:idx val="6"/>
            <c:invertIfNegative val="0"/>
            <c:bubble3D val="0"/>
            <c:spPr>
              <a:gradFill rotWithShape="0">
                <a:gsLst>
                  <a:gs pos="0">
                    <a:srgbClr val="FFFFFF"/>
                  </a:gs>
                  <a:gs pos="100000">
                    <a:srgbClr val="0000D4"/>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000000"/>
                  </a:gs>
                  <a:gs pos="100000">
                    <a:srgbClr val="DD0806"/>
                  </a:gs>
                </a:gsLst>
                <a:lin ang="0" scaled="1"/>
              </a:gradFill>
              <a:ln w="12700">
                <a:solidFill>
                  <a:srgbClr val="000000"/>
                </a:solidFill>
                <a:prstDash val="solid"/>
              </a:ln>
            </c:spPr>
          </c:dPt>
          <c:dPt>
            <c:idx val="9"/>
            <c:invertIfNegative val="0"/>
            <c:bubble3D val="0"/>
            <c:spPr>
              <a:gradFill rotWithShape="0">
                <a:gsLst>
                  <a:gs pos="0">
                    <a:srgbClr val="DD0806"/>
                  </a:gs>
                  <a:gs pos="50000">
                    <a:srgbClr val="FFFFFF"/>
                  </a:gs>
                  <a:gs pos="100000">
                    <a:srgbClr val="DD0806"/>
                  </a:gs>
                </a:gsLst>
                <a:lin ang="5400000" scaled="1"/>
              </a:gradFill>
              <a:ln w="12700">
                <a:solidFill>
                  <a:srgbClr val="000000"/>
                </a:solidFill>
                <a:prstDash val="solid"/>
              </a:ln>
            </c:spPr>
          </c:dPt>
          <c:cat>
            <c:strRef>
              <c:f>' SI 2009'!$CD$5:$CD$14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2009'!$CE$5:$CE$14</c:f>
              <c:numCache>
                <c:formatCode>General</c:formatCode>
                <c:ptCount val="10"/>
                <c:pt idx="0">
                  <c:v>10.0</c:v>
                </c:pt>
                <c:pt idx="2">
                  <c:v>10.0</c:v>
                </c:pt>
                <c:pt idx="3">
                  <c:v>6.0</c:v>
                </c:pt>
                <c:pt idx="4">
                  <c:v>10.0</c:v>
                </c:pt>
                <c:pt idx="5">
                  <c:v>5.0</c:v>
                </c:pt>
                <c:pt idx="6">
                  <c:v>4.0</c:v>
                </c:pt>
                <c:pt idx="7">
                  <c:v>3.0</c:v>
                </c:pt>
                <c:pt idx="8">
                  <c:v>6.0</c:v>
                </c:pt>
                <c:pt idx="9">
                  <c:v>1.0</c:v>
                </c:pt>
              </c:numCache>
            </c:numRef>
          </c:val>
        </c:ser>
        <c:dLbls>
          <c:showLegendKey val="0"/>
          <c:showVal val="0"/>
          <c:showCatName val="0"/>
          <c:showSerName val="0"/>
          <c:showPercent val="0"/>
          <c:showBubbleSize val="0"/>
        </c:dLbls>
        <c:gapWidth val="150"/>
        <c:axId val="450572168"/>
        <c:axId val="1699448"/>
      </c:barChart>
      <c:catAx>
        <c:axId val="4505721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1699448"/>
        <c:crosses val="autoZero"/>
        <c:auto val="1"/>
        <c:lblAlgn val="ctr"/>
        <c:lblOffset val="100"/>
        <c:tickLblSkip val="1"/>
        <c:tickMarkSkip val="1"/>
        <c:noMultiLvlLbl val="0"/>
      </c:catAx>
      <c:valAx>
        <c:axId val="16994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50572168"/>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oddHeader>&amp;Lgroupe des coopérations de l'UE au Sénégal</c:oddHeader>
      <c:oddFooter>&amp;Lsituation au 22 juillet 2009</c:oddFooter>
    </c:headerFooter>
    <c:pageMargins b="0.984251969" l="0.787401575" r="0.787401575" t="0.984251969" header="0.4921259845" footer="0.492125984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taux moyen de concentration 
des trois principaux secteurs d'intervention</a:t>
            </a:r>
          </a:p>
        </c:rich>
      </c:tx>
      <c:layout>
        <c:manualLayout>
          <c:xMode val="edge"/>
          <c:yMode val="edge"/>
          <c:x val="0.232000181250142"/>
          <c:y val="0.0334190231362468"/>
        </c:manualLayout>
      </c:layout>
      <c:overlay val="0"/>
      <c:spPr>
        <a:noFill/>
        <a:ln w="25400">
          <a:noFill/>
        </a:ln>
      </c:spPr>
    </c:title>
    <c:autoTitleDeleted val="0"/>
    <c:plotArea>
      <c:layout>
        <c:manualLayout>
          <c:layoutTarget val="inner"/>
          <c:xMode val="edge"/>
          <c:yMode val="edge"/>
          <c:x val="0.0832000650000508"/>
          <c:y val="0.233933161953727"/>
          <c:w val="0.841600657500514"/>
          <c:h val="0.652956298200514"/>
        </c:manualLayout>
      </c:layout>
      <c:lineChart>
        <c:grouping val="standard"/>
        <c:varyColors val="0"/>
        <c:ser>
          <c:idx val="0"/>
          <c:order val="0"/>
          <c:tx>
            <c:strRef>
              <c:f>évolution!$A$5</c:f>
              <c:strCache>
                <c:ptCount val="1"/>
                <c:pt idx="0">
                  <c:v>taux moyen de concentration des trois principaux secteurs d'intervention</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Pt>
            <c:idx val="0"/>
            <c:marker>
              <c:symbol val="diamond"/>
              <c:size val="10"/>
            </c:marker>
            <c:bubble3D val="0"/>
            <c:spPr>
              <a:ln w="12700">
                <a:solidFill>
                  <a:srgbClr val="000080"/>
                </a:solidFill>
                <a:prstDash val="solid"/>
              </a:ln>
            </c:spPr>
          </c:dPt>
          <c:dPt>
            <c:idx val="1"/>
            <c:marker>
              <c:symbol val="diamond"/>
              <c:size val="10"/>
            </c:marker>
            <c:bubble3D val="0"/>
            <c:spPr>
              <a:ln w="38100">
                <a:solidFill>
                  <a:srgbClr val="000090"/>
                </a:solidFill>
                <a:prstDash val="solid"/>
              </a:ln>
            </c:spPr>
          </c:dPt>
          <c:dPt>
            <c:idx val="2"/>
            <c:marker>
              <c:symbol val="diamond"/>
              <c:size val="10"/>
            </c:marker>
            <c:bubble3D val="0"/>
            <c:spPr>
              <a:ln w="38100">
                <a:solidFill>
                  <a:srgbClr val="000080"/>
                </a:solidFill>
                <a:prstDash val="solid"/>
              </a:ln>
            </c:spPr>
          </c:dPt>
          <c:cat>
            <c:numRef>
              <c:f>évolution!$B$4:$D$4</c:f>
              <c:numCache>
                <c:formatCode>General</c:formatCode>
                <c:ptCount val="3"/>
                <c:pt idx="0">
                  <c:v>2009.0</c:v>
                </c:pt>
                <c:pt idx="1">
                  <c:v>2010.0</c:v>
                </c:pt>
                <c:pt idx="2">
                  <c:v>2011.0</c:v>
                </c:pt>
              </c:numCache>
            </c:numRef>
          </c:cat>
          <c:val>
            <c:numRef>
              <c:f>évolution!$B$5:$D$5</c:f>
              <c:numCache>
                <c:formatCode>0%</c:formatCode>
                <c:ptCount val="3"/>
                <c:pt idx="0">
                  <c:v>0.808543598435562</c:v>
                </c:pt>
                <c:pt idx="1">
                  <c:v>0.840646001158827</c:v>
                </c:pt>
                <c:pt idx="2">
                  <c:v>0.836435955698619</c:v>
                </c:pt>
              </c:numCache>
            </c:numRef>
          </c:val>
          <c:smooth val="0"/>
        </c:ser>
        <c:dLbls>
          <c:showLegendKey val="0"/>
          <c:showVal val="0"/>
          <c:showCatName val="0"/>
          <c:showSerName val="0"/>
          <c:showPercent val="0"/>
          <c:showBubbleSize val="0"/>
        </c:dLbls>
        <c:marker val="1"/>
        <c:smooth val="0"/>
        <c:axId val="849859496"/>
        <c:axId val="849862856"/>
      </c:lineChart>
      <c:catAx>
        <c:axId val="849859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49862856"/>
        <c:crosses val="autoZero"/>
        <c:auto val="1"/>
        <c:lblAlgn val="ctr"/>
        <c:lblOffset val="100"/>
        <c:tickLblSkip val="1"/>
        <c:tickMarkSkip val="1"/>
        <c:noMultiLvlLbl val="0"/>
      </c:catAx>
      <c:valAx>
        <c:axId val="84986285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49859496"/>
        <c:crosses val="autoZero"/>
        <c:crossBetween val="between"/>
      </c:valAx>
      <c:spPr>
        <a:solidFill>
          <a:srgbClr val="FFCC99"/>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984251969" l="0.787401575" r="0.787401575"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secteurs "chéris" des EM de l'UE en 2009</a:t>
            </a:r>
          </a:p>
        </c:rich>
      </c:tx>
      <c:layout>
        <c:manualLayout>
          <c:xMode val="edge"/>
          <c:yMode val="edge"/>
          <c:x val="0.327674696843722"/>
          <c:y val="0.0278746237397915"/>
        </c:manualLayout>
      </c:layout>
      <c:overlay val="0"/>
      <c:spPr>
        <a:noFill/>
        <a:ln w="25400">
          <a:noFill/>
        </a:ln>
      </c:spPr>
    </c:title>
    <c:autoTitleDeleted val="0"/>
    <c:view3D>
      <c:rotX val="15"/>
      <c:rotY val="120"/>
      <c:rAngAx val="0"/>
      <c:perspective val="0"/>
    </c:view3D>
    <c:floor>
      <c:thickness val="0"/>
    </c:floor>
    <c:sideWall>
      <c:thickness val="0"/>
    </c:sideWall>
    <c:backWall>
      <c:thickness val="0"/>
    </c:backWall>
    <c:plotArea>
      <c:layout>
        <c:manualLayout>
          <c:layoutTarget val="inner"/>
          <c:xMode val="edge"/>
          <c:yMode val="edge"/>
          <c:x val="0.062516882950447"/>
          <c:y val="0.440767487885453"/>
          <c:w val="0.7070875037154"/>
          <c:h val="0.454704799755348"/>
        </c:manualLayout>
      </c:layout>
      <c:pie3DChart>
        <c:varyColors val="1"/>
        <c:ser>
          <c:idx val="0"/>
          <c:order val="0"/>
          <c:spPr>
            <a:solidFill>
              <a:srgbClr val="9999FF"/>
            </a:solidFill>
            <a:ln w="12700">
              <a:solidFill>
                <a:srgbClr val="000000"/>
              </a:solidFill>
              <a:prstDash val="solid"/>
            </a:ln>
          </c:spPr>
          <c:dPt>
            <c:idx val="1"/>
            <c:bubble3D val="0"/>
            <c:spPr>
              <a:solidFill>
                <a:srgbClr val="FFCC99"/>
              </a:solidFill>
              <a:ln w="12700">
                <a:solidFill>
                  <a:srgbClr val="000000"/>
                </a:solidFill>
                <a:prstDash val="solid"/>
              </a:ln>
            </c:spPr>
          </c:dPt>
          <c:dPt>
            <c:idx val="2"/>
            <c:bubble3D val="0"/>
            <c:spPr>
              <a:solidFill>
                <a:srgbClr val="0000D4"/>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CCCCFF"/>
              </a:solidFill>
              <a:ln w="12700">
                <a:solidFill>
                  <a:srgbClr val="000000"/>
                </a:solidFill>
                <a:prstDash val="solid"/>
              </a:ln>
            </c:spPr>
          </c:dPt>
          <c:dPt>
            <c:idx val="5"/>
            <c:bubble3D val="0"/>
            <c:spPr>
              <a:solidFill>
                <a:srgbClr val="800080"/>
              </a:solidFill>
              <a:ln w="12700">
                <a:solidFill>
                  <a:srgbClr val="000000"/>
                </a:solidFill>
                <a:prstDash val="solid"/>
              </a:ln>
            </c:spPr>
          </c:dPt>
          <c:dPt>
            <c:idx val="6"/>
            <c:bubble3D val="0"/>
            <c:spPr>
              <a:solidFill>
                <a:srgbClr val="FFFFCC"/>
              </a:solidFill>
              <a:ln w="12700">
                <a:solidFill>
                  <a:srgbClr val="000000"/>
                </a:solidFill>
                <a:prstDash val="solid"/>
              </a:ln>
            </c:spPr>
          </c:dPt>
          <c:dLbls>
            <c:dLbl>
              <c:idx val="0"/>
              <c:tx>
                <c:rich>
                  <a:bodyPr/>
                  <a:lstStyle/>
                  <a:p>
                    <a:pPr>
                      <a:defRPr sz="1100" b="0" i="0" u="none" strike="noStrike" baseline="0">
                        <a:solidFill>
                          <a:srgbClr val="000000"/>
                        </a:solidFill>
                        <a:latin typeface="Arial"/>
                        <a:ea typeface="Arial"/>
                        <a:cs typeface="Arial"/>
                      </a:defRPr>
                    </a:pPr>
                    <a:r>
                      <a:t>IND
10%</a:t>
                    </a:r>
                  </a:p>
                </c:rich>
              </c:tx>
              <c:spPr>
                <a:noFill/>
                <a:ln w="25400">
                  <a:noFill/>
                </a:ln>
              </c:spPr>
              <c:showLegendKey val="0"/>
              <c:showVal val="0"/>
              <c:showCatName val="0"/>
              <c:showSerName val="0"/>
              <c:showPercent val="0"/>
              <c:showBubbleSize val="0"/>
            </c:dLbl>
            <c:dLbl>
              <c:idx val="1"/>
              <c:tx>
                <c:rich>
                  <a:bodyPr/>
                  <a:lstStyle/>
                  <a:p>
                    <a:pPr>
                      <a:defRPr sz="1100" b="0" i="0" u="none" strike="noStrike" baseline="0">
                        <a:solidFill>
                          <a:srgbClr val="000000"/>
                        </a:solidFill>
                        <a:latin typeface="Arial"/>
                        <a:ea typeface="Arial"/>
                        <a:cs typeface="Arial"/>
                      </a:defRPr>
                    </a:pPr>
                    <a:r>
                      <a:t>AGRI
4%</a:t>
                    </a:r>
                  </a:p>
                </c:rich>
              </c:tx>
              <c:spPr>
                <a:noFill/>
                <a:ln w="25400">
                  <a:noFill/>
                </a:ln>
              </c:spPr>
              <c:showLegendKey val="0"/>
              <c:showVal val="0"/>
              <c:showCatName val="0"/>
              <c:showSerName val="0"/>
              <c:showPercent val="0"/>
              <c:showBubbleSize val="0"/>
            </c:dLbl>
            <c:dLbl>
              <c:idx val="2"/>
              <c:tx>
                <c:rich>
                  <a:bodyPr/>
                  <a:lstStyle/>
                  <a:p>
                    <a:pPr>
                      <a:defRPr sz="1100" b="0" i="0" u="none" strike="noStrike" baseline="0">
                        <a:solidFill>
                          <a:srgbClr val="000000"/>
                        </a:solidFill>
                        <a:latin typeface="Arial"/>
                        <a:ea typeface="Arial"/>
                        <a:cs typeface="Arial"/>
                      </a:defRPr>
                    </a:pPr>
                    <a:r>
                      <a:t>FIN
4%</a:t>
                    </a:r>
                  </a:p>
                </c:rich>
              </c:tx>
              <c:spPr>
                <a:noFill/>
                <a:ln w="25400">
                  <a:noFill/>
                </a:ln>
              </c:spPr>
              <c:showLegendKey val="0"/>
              <c:showVal val="0"/>
              <c:showCatName val="0"/>
              <c:showSerName val="0"/>
              <c:showPercent val="0"/>
              <c:showBubbleSize val="0"/>
            </c:dLbl>
            <c:dLbl>
              <c:idx val="3"/>
              <c:tx>
                <c:rich>
                  <a:bodyPr/>
                  <a:lstStyle/>
                  <a:p>
                    <a:pPr>
                      <a:defRPr sz="1100" b="0" i="0" u="none" strike="noStrike" baseline="0">
                        <a:solidFill>
                          <a:srgbClr val="000000"/>
                        </a:solidFill>
                        <a:latin typeface="Arial"/>
                        <a:ea typeface="Arial"/>
                        <a:cs typeface="Arial"/>
                      </a:defRPr>
                    </a:pPr>
                    <a:r>
                      <a:t>EAU VIL
4%</a:t>
                    </a:r>
                  </a:p>
                </c:rich>
              </c:tx>
              <c:spPr>
                <a:noFill/>
                <a:ln w="25400">
                  <a:noFill/>
                </a:ln>
              </c:spPr>
              <c:showLegendKey val="0"/>
              <c:showVal val="0"/>
              <c:showCatName val="0"/>
              <c:showSerName val="0"/>
              <c:showPercent val="0"/>
              <c:showBubbleSize val="0"/>
            </c:dLbl>
            <c:dLbl>
              <c:idx val="4"/>
              <c:tx>
                <c:rich>
                  <a:bodyPr/>
                  <a:lstStyle/>
                  <a:p>
                    <a:pPr>
                      <a:defRPr sz="1100" b="0" i="0" u="none" strike="noStrike" baseline="0">
                        <a:solidFill>
                          <a:srgbClr val="000000"/>
                        </a:solidFill>
                        <a:latin typeface="Arial"/>
                        <a:ea typeface="Arial"/>
                        <a:cs typeface="Arial"/>
                      </a:defRPr>
                    </a:pPr>
                    <a:r>
                      <a:t>GOUV 
LOC 
8%</a:t>
                    </a:r>
                  </a:p>
                </c:rich>
              </c:tx>
              <c:spPr>
                <a:noFill/>
                <a:ln w="25400">
                  <a:noFill/>
                </a:ln>
              </c:spPr>
              <c:showLegendKey val="0"/>
              <c:showVal val="0"/>
              <c:showCatName val="0"/>
              <c:showSerName val="0"/>
              <c:showPercent val="0"/>
              <c:showBubbleSize val="0"/>
            </c:dLbl>
            <c:dLbl>
              <c:idx val="5"/>
              <c:tx>
                <c:rich>
                  <a:bodyPr/>
                  <a:lstStyle/>
                  <a:p>
                    <a:pPr>
                      <a:defRPr sz="1100" b="0" i="0" u="none" strike="noStrike" baseline="0">
                        <a:solidFill>
                          <a:srgbClr val="000000"/>
                        </a:solidFill>
                        <a:latin typeface="Arial"/>
                        <a:ea typeface="Arial"/>
                        <a:cs typeface="Arial"/>
                      </a:defRPr>
                    </a:pPr>
                    <a:r>
                      <a:t>CIV
3%</a:t>
                    </a:r>
                  </a:p>
                </c:rich>
              </c:tx>
              <c:spPr>
                <a:noFill/>
                <a:ln w="25400">
                  <a:noFill/>
                </a:ln>
              </c:spPr>
              <c:showLegendKey val="0"/>
              <c:showVal val="0"/>
              <c:showCatName val="0"/>
              <c:showSerName val="0"/>
              <c:showPercent val="0"/>
              <c:showBubbleSize val="0"/>
            </c:dLbl>
            <c:numFmt formatCode="0%" sourceLinked="0"/>
            <c:spPr>
              <a:noFill/>
              <a:ln w="25400">
                <a:noFill/>
              </a:ln>
            </c:spPr>
            <c:txPr>
              <a:bodyPr/>
              <a:lstStyle/>
              <a:p>
                <a:pPr>
                  <a:defRPr sz="11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2009'!$A$22:$A$27,' SI 2009'!$A$29)</c:f>
              <c:strCache>
                <c:ptCount val="7"/>
                <c:pt idx="0">
                  <c:v>Industrie, PME, Commerce &amp; Services, Secteur Minier</c:v>
                </c:pt>
                <c:pt idx="1">
                  <c:v>Agriculture et Elevage</c:v>
                </c:pt>
                <c:pt idx="2">
                  <c:v>Microfinance et Services Financiers</c:v>
                </c:pt>
                <c:pt idx="3">
                  <c:v>Eau et assainissement en milieu urbain</c:v>
                </c:pt>
                <c:pt idx="4">
                  <c:v>Décentralisation et gouvernance locale</c:v>
                </c:pt>
                <c:pt idx="5">
                  <c:v>Societé civile</c:v>
                </c:pt>
                <c:pt idx="6">
                  <c:v>autres</c:v>
                </c:pt>
              </c:strCache>
            </c:strRef>
          </c:cat>
          <c:val>
            <c:numRef>
              <c:f>(' SI 2009'!$C$22:$C$27,' SI 2009'!$C$29)</c:f>
              <c:numCache>
                <c:formatCode>#,##0</c:formatCode>
                <c:ptCount val="7"/>
                <c:pt idx="0">
                  <c:v>27100.0</c:v>
                </c:pt>
                <c:pt idx="1">
                  <c:v>11254.0</c:v>
                </c:pt>
                <c:pt idx="2">
                  <c:v>10411.0</c:v>
                </c:pt>
                <c:pt idx="3" formatCode="General">
                  <c:v>8894.0</c:v>
                </c:pt>
                <c:pt idx="4">
                  <c:v>19510.0</c:v>
                </c:pt>
                <c:pt idx="5">
                  <c:v>8805.0</c:v>
                </c:pt>
                <c:pt idx="6">
                  <c:v>159545.0</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Lbls>
            <c:numFmt formatCode="0%" sourceLinked="0"/>
            <c:spPr>
              <a:noFill/>
              <a:ln w="25400">
                <a:noFill/>
              </a:ln>
            </c:spPr>
            <c:txPr>
              <a:bodyPr/>
              <a:lstStyle/>
              <a:p>
                <a:pPr>
                  <a:defRPr sz="22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val>
            <c:numRef>
              <c:f>' SI 2009'!$B$22:$B$27</c:f>
              <c:numCache>
                <c:formatCode>General</c:formatCode>
                <c:ptCount val="6"/>
                <c:pt idx="0">
                  <c:v>5.0</c:v>
                </c:pt>
                <c:pt idx="1">
                  <c:v>4.0</c:v>
                </c:pt>
                <c:pt idx="2">
                  <c:v>4.0</c:v>
                </c:pt>
                <c:pt idx="3">
                  <c:v>4.0</c:v>
                </c:pt>
                <c:pt idx="4">
                  <c:v>4.0</c:v>
                </c:pt>
                <c:pt idx="5">
                  <c:v>4.0</c:v>
                </c:pt>
              </c:numCache>
            </c:numRef>
          </c:val>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dPt>
          <c:dLbls>
            <c:numFmt formatCode="0%" sourceLinked="0"/>
            <c:spPr>
              <a:noFill/>
              <a:ln w="25400">
                <a:noFill/>
              </a:ln>
            </c:spPr>
            <c:txPr>
              <a:bodyPr/>
              <a:lstStyle/>
              <a:p>
                <a:pPr>
                  <a:defRPr sz="22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2009'!$A$22:$A$27,' SI 2009'!$A$29)</c:f>
              <c:strCache>
                <c:ptCount val="7"/>
                <c:pt idx="0">
                  <c:v>Industrie, PME, Commerce &amp; Services, Secteur Minier</c:v>
                </c:pt>
                <c:pt idx="1">
                  <c:v>Agriculture et Elevage</c:v>
                </c:pt>
                <c:pt idx="2">
                  <c:v>Microfinance et Services Financiers</c:v>
                </c:pt>
                <c:pt idx="3">
                  <c:v>Eau et assainissement en milieu urbain</c:v>
                </c:pt>
                <c:pt idx="4">
                  <c:v>Décentralisation et gouvernance locale</c:v>
                </c:pt>
                <c:pt idx="5">
                  <c:v>Societé civile</c:v>
                </c:pt>
                <c:pt idx="6">
                  <c:v>autres</c:v>
                </c:pt>
              </c:strCache>
            </c:strRef>
          </c:cat>
          <c:val>
            <c:numRef>
              <c:f>' SI 2009'!$B$23</c:f>
              <c:numCache>
                <c:formatCode>General</c:formatCode>
                <c:ptCount val="1"/>
                <c:pt idx="0">
                  <c:v>4.0</c:v>
                </c:pt>
              </c:numCache>
            </c:numRef>
          </c:val>
        </c:ser>
        <c:ser>
          <c:idx val="3"/>
          <c:order val="3"/>
          <c:spPr>
            <a:solidFill>
              <a:srgbClr val="CCFFFF"/>
            </a:solidFill>
            <a:ln w="12700">
              <a:solidFill>
                <a:srgbClr val="000000"/>
              </a:solidFill>
              <a:prstDash val="solid"/>
            </a:ln>
          </c:spPr>
          <c:dPt>
            <c:idx val="0"/>
            <c:bubble3D val="0"/>
            <c:spPr>
              <a:solidFill>
                <a:srgbClr val="9999FF"/>
              </a:solidFill>
              <a:ln w="12700">
                <a:solidFill>
                  <a:srgbClr val="000000"/>
                </a:solidFill>
                <a:prstDash val="solid"/>
              </a:ln>
            </c:spPr>
          </c:dPt>
          <c:dLbls>
            <c:numFmt formatCode="0%" sourceLinked="0"/>
            <c:spPr>
              <a:noFill/>
              <a:ln w="25400">
                <a:noFill/>
              </a:ln>
            </c:spPr>
            <c:txPr>
              <a:bodyPr/>
              <a:lstStyle/>
              <a:p>
                <a:pPr>
                  <a:defRPr sz="22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2009'!$A$22:$A$27,' SI 2009'!$A$29)</c:f>
              <c:strCache>
                <c:ptCount val="7"/>
                <c:pt idx="0">
                  <c:v>Industrie, PME, Commerce &amp; Services, Secteur Minier</c:v>
                </c:pt>
                <c:pt idx="1">
                  <c:v>Agriculture et Elevage</c:v>
                </c:pt>
                <c:pt idx="2">
                  <c:v>Microfinance et Services Financiers</c:v>
                </c:pt>
                <c:pt idx="3">
                  <c:v>Eau et assainissement en milieu urbain</c:v>
                </c:pt>
                <c:pt idx="4">
                  <c:v>Décentralisation et gouvernance locale</c:v>
                </c:pt>
                <c:pt idx="5">
                  <c:v>Societé civile</c:v>
                </c:pt>
                <c:pt idx="6">
                  <c:v>autres</c:v>
                </c:pt>
              </c:strCache>
            </c:strRef>
          </c:cat>
          <c:val>
            <c:numRef>
              <c:f>' SI 2009'!$B$23</c:f>
              <c:numCache>
                <c:formatCode>General</c:formatCode>
                <c:ptCount val="1"/>
                <c:pt idx="0">
                  <c:v>4.0</c:v>
                </c:pt>
              </c:numCache>
            </c:numRef>
          </c:val>
        </c:ser>
        <c:ser>
          <c:idx val="4"/>
          <c:order val="4"/>
          <c:spPr>
            <a:solidFill>
              <a:srgbClr val="660066"/>
            </a:solidFill>
            <a:ln w="12700">
              <a:solidFill>
                <a:srgbClr val="000000"/>
              </a:solidFill>
              <a:prstDash val="solid"/>
            </a:ln>
          </c:spPr>
          <c:dPt>
            <c:idx val="0"/>
            <c:bubble3D val="0"/>
            <c:spPr>
              <a:solidFill>
                <a:srgbClr val="9999FF"/>
              </a:solidFill>
              <a:ln w="12700">
                <a:solidFill>
                  <a:srgbClr val="000000"/>
                </a:solidFill>
                <a:prstDash val="solid"/>
              </a:ln>
            </c:spPr>
          </c:dPt>
          <c:dLbls>
            <c:numFmt formatCode="0%" sourceLinked="0"/>
            <c:spPr>
              <a:noFill/>
              <a:ln w="25400">
                <a:noFill/>
              </a:ln>
            </c:spPr>
            <c:txPr>
              <a:bodyPr/>
              <a:lstStyle/>
              <a:p>
                <a:pPr>
                  <a:defRPr sz="22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2009'!$A$22:$A$27,' SI 2009'!$A$29)</c:f>
              <c:strCache>
                <c:ptCount val="7"/>
                <c:pt idx="0">
                  <c:v>Industrie, PME, Commerce &amp; Services, Secteur Minier</c:v>
                </c:pt>
                <c:pt idx="1">
                  <c:v>Agriculture et Elevage</c:v>
                </c:pt>
                <c:pt idx="2">
                  <c:v>Microfinance et Services Financiers</c:v>
                </c:pt>
                <c:pt idx="3">
                  <c:v>Eau et assainissement en milieu urbain</c:v>
                </c:pt>
                <c:pt idx="4">
                  <c:v>Décentralisation et gouvernance locale</c:v>
                </c:pt>
                <c:pt idx="5">
                  <c:v>Societé civile</c:v>
                </c:pt>
                <c:pt idx="6">
                  <c:v>autres</c:v>
                </c:pt>
              </c:strCache>
            </c:strRef>
          </c:cat>
          <c:val>
            <c:numRef>
              <c:f>' SI 2009'!$B$23</c:f>
              <c:numCache>
                <c:formatCode>General</c:formatCode>
                <c:ptCount val="1"/>
                <c:pt idx="0">
                  <c:v>4.0</c:v>
                </c:pt>
              </c:numCache>
            </c:numRef>
          </c:val>
        </c:ser>
        <c:dLbls>
          <c:showLegendKey val="0"/>
          <c:showVal val="0"/>
          <c:showCatName val="1"/>
          <c:showSerName val="0"/>
          <c:showPercent val="1"/>
          <c:showBubbleSize val="0"/>
          <c:showLeaderLines val="1"/>
        </c:dLbls>
      </c:pie3DChart>
      <c:spPr>
        <a:noFill/>
        <a:ln w="25400">
          <a:noFill/>
        </a:ln>
      </c:spPr>
    </c:plotArea>
    <c:legend>
      <c:legendPos val="r"/>
      <c:layout>
        <c:manualLayout>
          <c:xMode val="edge"/>
          <c:yMode val="edge"/>
          <c:x val="0.690919344331664"/>
          <c:y val="0.052264919512109"/>
          <c:w val="0.297494132660748"/>
          <c:h val="0.428572339999294"/>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0.984251969" l="0.787401575" r="0.787401575" t="0.984251969" header="0.4921259845" footer="0.492125984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quatre principaux secteurs de concentration des EM de l'UE en 2009</a:t>
            </a:r>
          </a:p>
        </c:rich>
      </c:tx>
      <c:layout>
        <c:manualLayout>
          <c:xMode val="edge"/>
          <c:yMode val="edge"/>
          <c:x val="0.199655905749046"/>
          <c:y val="0.0264900866203289"/>
        </c:manualLayout>
      </c:layout>
      <c:overlay val="0"/>
      <c:spPr>
        <a:noFill/>
        <a:ln w="25400">
          <a:noFill/>
        </a:ln>
      </c:spPr>
    </c:title>
    <c:autoTitleDeleted val="0"/>
    <c:view3D>
      <c:rotX val="15"/>
      <c:rotY val="30"/>
      <c:rAngAx val="0"/>
      <c:perspective val="0"/>
    </c:view3D>
    <c:floor>
      <c:thickness val="0"/>
    </c:floor>
    <c:sideWall>
      <c:thickness val="0"/>
    </c:sideWall>
    <c:backWall>
      <c:thickness val="0"/>
    </c:backWall>
    <c:plotArea>
      <c:layout>
        <c:manualLayout>
          <c:layoutTarget val="inner"/>
          <c:xMode val="edge"/>
          <c:yMode val="edge"/>
          <c:x val="0.121629459824132"/>
          <c:y val="0.295175250912237"/>
          <c:w val="0.697648222387473"/>
          <c:h val="0.30400527978568"/>
        </c:manualLayout>
      </c:layout>
      <c:pie3DChart>
        <c:varyColors val="1"/>
        <c:ser>
          <c:idx val="0"/>
          <c:order val="0"/>
          <c:spPr>
            <a:solidFill>
              <a:srgbClr val="9999FF"/>
            </a:solidFill>
            <a:ln w="12700">
              <a:solidFill>
                <a:srgbClr val="000000"/>
              </a:solidFill>
              <a:prstDash val="solid"/>
            </a:ln>
          </c:spPr>
          <c:dPt>
            <c:idx val="0"/>
            <c:bubble3D val="0"/>
            <c:spPr>
              <a:solidFill>
                <a:srgbClr val="993366"/>
              </a:solidFill>
              <a:ln w="12700">
                <a:solidFill>
                  <a:srgbClr val="000000"/>
                </a:solidFill>
                <a:prstDash val="solid"/>
              </a:ln>
            </c:spPr>
          </c:dPt>
          <c:dPt>
            <c:idx val="1"/>
            <c:bubble3D val="0"/>
            <c:spPr>
              <a:solidFill>
                <a:srgbClr val="FF8080"/>
              </a:solidFill>
              <a:ln w="12700">
                <a:solidFill>
                  <a:srgbClr val="000000"/>
                </a:solidFill>
                <a:prstDash val="solid"/>
              </a:ln>
            </c:spPr>
          </c:dPt>
          <c:dPt>
            <c:idx val="2"/>
            <c:bubble3D val="0"/>
            <c:spPr>
              <a:solidFill>
                <a:srgbClr val="FFCC99"/>
              </a:solidFill>
              <a:ln w="12700">
                <a:solidFill>
                  <a:srgbClr val="000000"/>
                </a:solidFill>
                <a:prstDash val="solid"/>
              </a:ln>
            </c:spPr>
          </c:dPt>
          <c:dPt>
            <c:idx val="3"/>
            <c:bubble3D val="0"/>
            <c:spPr>
              <a:solidFill>
                <a:srgbClr val="4600A5"/>
              </a:solidFill>
              <a:ln w="12700">
                <a:solidFill>
                  <a:srgbClr val="000000"/>
                </a:solidFill>
                <a:prstDash val="solid"/>
              </a:ln>
            </c:spPr>
          </c:dPt>
          <c:dPt>
            <c:idx val="4"/>
            <c:bubble3D val="0"/>
            <c:spPr>
              <a:solidFill>
                <a:srgbClr val="FFFFCC"/>
              </a:solidFill>
              <a:ln w="12700">
                <a:solidFill>
                  <a:srgbClr val="000000"/>
                </a:solidFill>
                <a:prstDash val="solid"/>
              </a:ln>
            </c:spPr>
          </c:dPt>
          <c:dLbls>
            <c:dLbl>
              <c:idx val="0"/>
              <c:tx>
                <c:rich>
                  <a:bodyPr/>
                  <a:lstStyle/>
                  <a:p>
                    <a:pPr>
                      <a:defRPr sz="900" b="0" i="0" u="none" strike="noStrike" baseline="0">
                        <a:solidFill>
                          <a:srgbClr val="000000"/>
                        </a:solidFill>
                        <a:latin typeface="Arial"/>
                        <a:ea typeface="Arial"/>
                        <a:cs typeface="Arial"/>
                      </a:defRPr>
                    </a:pPr>
                    <a:r>
                      <a:t>ABG
26%</a:t>
                    </a:r>
                  </a:p>
                </c:rich>
              </c:tx>
              <c:spPr>
                <a:noFill/>
                <a:ln w="25400">
                  <a:noFill/>
                </a:ln>
              </c:spPr>
              <c:showLegendKey val="0"/>
              <c:showVal val="0"/>
              <c:showCatName val="0"/>
              <c:showSerName val="0"/>
              <c:showPercent val="0"/>
              <c:showBubbleSize val="0"/>
            </c:dLbl>
            <c:dLbl>
              <c:idx val="1"/>
              <c:tx>
                <c:rich>
                  <a:bodyPr/>
                  <a:lstStyle/>
                  <a:p>
                    <a:pPr>
                      <a:defRPr sz="900" b="0" i="0" u="none" strike="noStrike" baseline="0">
                        <a:solidFill>
                          <a:srgbClr val="000000"/>
                        </a:solidFill>
                        <a:latin typeface="Arial"/>
                        <a:ea typeface="Arial"/>
                        <a:cs typeface="Arial"/>
                      </a:defRPr>
                    </a:pPr>
                    <a:r>
                      <a:t>INFRA
18%</a:t>
                    </a:r>
                  </a:p>
                </c:rich>
              </c:tx>
              <c:spPr>
                <a:noFill/>
                <a:ln w="25400">
                  <a:noFill/>
                </a:ln>
              </c:spPr>
              <c:showLegendKey val="0"/>
              <c:showVal val="0"/>
              <c:showCatName val="0"/>
              <c:showSerName val="0"/>
              <c:showPercent val="0"/>
              <c:showBubbleSize val="0"/>
            </c:dLbl>
            <c:dLbl>
              <c:idx val="2"/>
              <c:tx>
                <c:rich>
                  <a:bodyPr/>
                  <a:lstStyle/>
                  <a:p>
                    <a:pPr>
                      <a:defRPr sz="900" b="0" i="0" u="none" strike="noStrike" baseline="0">
                        <a:solidFill>
                          <a:srgbClr val="000000"/>
                        </a:solidFill>
                        <a:latin typeface="Arial"/>
                        <a:ea typeface="Arial"/>
                        <a:cs typeface="Arial"/>
                      </a:defRPr>
                    </a:pPr>
                    <a:r>
                      <a:t>IND
10%</a:t>
                    </a:r>
                  </a:p>
                </c:rich>
              </c:tx>
              <c:spPr>
                <a:noFill/>
                <a:ln w="25400">
                  <a:noFill/>
                </a:ln>
              </c:spPr>
              <c:showLegendKey val="0"/>
              <c:showVal val="0"/>
              <c:showCatName val="0"/>
              <c:showSerName val="0"/>
              <c:showPercent val="0"/>
              <c:showBubbleSize val="0"/>
            </c:dLbl>
            <c:dLbl>
              <c:idx val="3"/>
              <c:tx>
                <c:rich>
                  <a:bodyPr/>
                  <a:lstStyle/>
                  <a:p>
                    <a:pPr>
                      <a:defRPr sz="900" b="0" i="0" u="none" strike="noStrike" baseline="0">
                        <a:solidFill>
                          <a:srgbClr val="000000"/>
                        </a:solidFill>
                        <a:latin typeface="Arial"/>
                        <a:ea typeface="Arial"/>
                        <a:cs typeface="Arial"/>
                      </a:defRPr>
                    </a:pPr>
                    <a:r>
                      <a:t>GOUV LOC
8%</a:t>
                    </a:r>
                  </a:p>
                </c:rich>
              </c:tx>
              <c:spPr>
                <a:noFill/>
                <a:ln w="25400">
                  <a:noFill/>
                </a:ln>
              </c:spPr>
              <c:showLegendKey val="0"/>
              <c:showVal val="0"/>
              <c:showCatName val="0"/>
              <c:showSerName val="0"/>
              <c:showPercent val="0"/>
              <c:showBubbleSize val="0"/>
            </c:dLbl>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2009'!$A$33:$A$36,' SI 2009'!$A$38)</c:f>
              <c:strCache>
                <c:ptCount val="5"/>
                <c:pt idx="0">
                  <c:v>Appui budgétaire général</c:v>
                </c:pt>
                <c:pt idx="1">
                  <c:v>Infrastructures (transports, communications….)</c:v>
                </c:pt>
                <c:pt idx="2">
                  <c:v>Industrie, PME, Commerce &amp; Services, Secteur Minier</c:v>
                </c:pt>
                <c:pt idx="3">
                  <c:v>Décentralisation et gouvernance locale</c:v>
                </c:pt>
                <c:pt idx="4">
                  <c:v>autres</c:v>
                </c:pt>
              </c:strCache>
            </c:strRef>
          </c:cat>
          <c:val>
            <c:numRef>
              <c:f>(' SI 2009'!$C$33:$C$36,' SI 2009'!$C$38)</c:f>
              <c:numCache>
                <c:formatCode>#,##0</c:formatCode>
                <c:ptCount val="5"/>
                <c:pt idx="0">
                  <c:v>52793.0</c:v>
                </c:pt>
                <c:pt idx="1">
                  <c:v>48000.0</c:v>
                </c:pt>
                <c:pt idx="2">
                  <c:v>27100.0</c:v>
                </c:pt>
                <c:pt idx="3">
                  <c:v>19510.0</c:v>
                </c:pt>
                <c:pt idx="4">
                  <c:v>98116.0</c:v>
                </c:pt>
              </c:numCache>
            </c:numRef>
          </c:val>
        </c:ser>
        <c:dLbls>
          <c:showLegendKey val="0"/>
          <c:showVal val="0"/>
          <c:showCatName val="1"/>
          <c:showSerName val="0"/>
          <c:showPercent val="1"/>
          <c:showBubbleSize val="0"/>
          <c:showLeaderLines val="1"/>
        </c:dLbls>
      </c:pie3DChart>
      <c:spPr>
        <a:noFill/>
        <a:ln w="25400">
          <a:noFill/>
        </a:ln>
      </c:spPr>
    </c:plotArea>
    <c:legend>
      <c:legendPos val="b"/>
      <c:layout>
        <c:manualLayout>
          <c:xMode val="edge"/>
          <c:yMode val="edge"/>
          <c:x val="0.687321192779764"/>
          <c:y val="0.745506723457828"/>
          <c:w val="0.307515992762899"/>
          <c:h val="0.247240808456403"/>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425" b="0" i="0" u="none" strike="noStrike" baseline="0">
          <a:solidFill>
            <a:srgbClr val="000000"/>
          </a:solidFill>
          <a:latin typeface="Arial"/>
          <a:ea typeface="Arial"/>
          <a:cs typeface="Arial"/>
        </a:defRPr>
      </a:pPr>
      <a:endParaRPr lang="en-US"/>
    </a:p>
  </c:txPr>
  <c:printSettings>
    <c:headerFooter alignWithMargins="0">
      <c:oddHeader>&amp;Lgroupe des coopérations des états membres de l'UE&amp;Rdivision du travail</c:oddHeader>
      <c:oddFooter>&amp;Lsituation au 24 juillet 2009&amp;Rgraphe # 16</c:oddFooter>
    </c:headerFooter>
    <c:pageMargins b="0.984251969" l="0.787401575" r="0.787401575" t="0.984251969" header="0.4921259845" footer="0.492125984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1" i="0" u="none" strike="noStrike" baseline="0">
                <a:solidFill>
                  <a:srgbClr val="000000"/>
                </a:solidFill>
                <a:latin typeface="Arial"/>
                <a:ea typeface="Arial"/>
                <a:cs typeface="Arial"/>
              </a:defRPr>
            </a:pPr>
            <a:r>
              <a:t>secteurs "orphelins" de l'UE en 2009</a:t>
            </a:r>
          </a:p>
        </c:rich>
      </c:tx>
      <c:layout>
        <c:manualLayout>
          <c:xMode val="edge"/>
          <c:yMode val="edge"/>
          <c:x val="0.312483344932418"/>
          <c:y val="0.0281690409906388"/>
        </c:manualLayout>
      </c:layout>
      <c:overlay val="0"/>
      <c:spPr>
        <a:noFill/>
        <a:ln w="25400">
          <a:noFill/>
        </a:ln>
      </c:spPr>
    </c:title>
    <c:autoTitleDeleted val="0"/>
    <c:view3D>
      <c:rotX val="20"/>
      <c:rotY val="130"/>
      <c:rAngAx val="0"/>
      <c:perspective val="0"/>
    </c:view3D>
    <c:floor>
      <c:thickness val="0"/>
    </c:floor>
    <c:sideWall>
      <c:thickness val="0"/>
    </c:sideWall>
    <c:backWall>
      <c:thickness val="0"/>
    </c:backWall>
    <c:plotArea>
      <c:layout>
        <c:manualLayout>
          <c:layoutTarget val="inner"/>
          <c:xMode val="edge"/>
          <c:yMode val="edge"/>
          <c:x val="0.0666485455974738"/>
          <c:y val="0.308294504175324"/>
          <c:w val="0.694893032786776"/>
          <c:h val="0.475743803397455"/>
        </c:manualLayout>
      </c:layout>
      <c:pie3DChart>
        <c:varyColors val="1"/>
        <c:ser>
          <c:idx val="0"/>
          <c:order val="0"/>
          <c:spPr>
            <a:solidFill>
              <a:srgbClr val="9999FF"/>
            </a:solidFill>
            <a:ln w="12700">
              <a:solidFill>
                <a:srgbClr val="000000"/>
              </a:solidFill>
              <a:prstDash val="solid"/>
            </a:ln>
          </c:spPr>
          <c:dPt>
            <c:idx val="1"/>
            <c:bubble3D val="0"/>
            <c:spPr>
              <a:solidFill>
                <a:srgbClr val="993366"/>
              </a:solidFill>
              <a:ln w="12700">
                <a:solidFill>
                  <a:srgbClr val="000000"/>
                </a:solidFill>
                <a:prstDash val="solid"/>
              </a:ln>
            </c:spPr>
          </c:dPt>
          <c:dPt>
            <c:idx val="2"/>
            <c:bubble3D val="0"/>
            <c:explosion val="13"/>
            <c:spPr>
              <a:solidFill>
                <a:srgbClr val="FFFFCC"/>
              </a:solidFill>
              <a:ln w="12700">
                <a:solidFill>
                  <a:srgbClr val="000000"/>
                </a:solidFill>
                <a:prstDash val="solid"/>
              </a:ln>
            </c:spPr>
          </c:dPt>
          <c:dPt>
            <c:idx val="3"/>
            <c:bubble3D val="0"/>
            <c:explosion val="21"/>
            <c:spPr>
              <a:solidFill>
                <a:srgbClr val="0000D4"/>
              </a:solidFill>
              <a:ln w="12700">
                <a:solidFill>
                  <a:srgbClr val="000000"/>
                </a:solidFill>
                <a:prstDash val="solid"/>
              </a:ln>
            </c:spPr>
          </c:dPt>
          <c:dPt>
            <c:idx val="4"/>
            <c:bubble3D val="0"/>
            <c:spPr>
              <a:solidFill>
                <a:srgbClr val="FFCC99"/>
              </a:solidFill>
              <a:ln w="12700">
                <a:solidFill>
                  <a:srgbClr val="000000"/>
                </a:solidFill>
                <a:prstDash val="solid"/>
              </a:ln>
            </c:spPr>
          </c:dPt>
          <c:dLbls>
            <c:dLbl>
              <c:idx val="0"/>
              <c:tx>
                <c:rich>
                  <a:bodyPr/>
                  <a:lstStyle/>
                  <a:p>
                    <a:pPr>
                      <a:defRPr sz="1175" b="0" i="0" u="none" strike="noStrike" baseline="0">
                        <a:solidFill>
                          <a:srgbClr val="000000"/>
                        </a:solidFill>
                        <a:latin typeface="Arial"/>
                        <a:ea typeface="Arial"/>
                        <a:cs typeface="Arial"/>
                      </a:defRPr>
                    </a:pPr>
                    <a:r>
                      <a:t>PAIX
0%</a:t>
                    </a:r>
                  </a:p>
                </c:rich>
              </c:tx>
              <c:spPr>
                <a:noFill/>
                <a:ln w="25400">
                  <a:noFill/>
                </a:ln>
              </c:spPr>
              <c:showLegendKey val="0"/>
              <c:showVal val="0"/>
              <c:showCatName val="0"/>
              <c:showSerName val="0"/>
              <c:showPercent val="0"/>
              <c:showBubbleSize val="0"/>
            </c:dLbl>
            <c:dLbl>
              <c:idx val="1"/>
              <c:tx>
                <c:rich>
                  <a:bodyPr/>
                  <a:lstStyle/>
                  <a:p>
                    <a:pPr>
                      <a:defRPr sz="1175" b="0" i="0" u="none" strike="noStrike" baseline="0">
                        <a:solidFill>
                          <a:srgbClr val="000000"/>
                        </a:solidFill>
                        <a:latin typeface="Arial"/>
                        <a:ea typeface="Arial"/>
                        <a:cs typeface="Arial"/>
                      </a:defRPr>
                    </a:pPr>
                    <a:r>
                      <a:t>INFRA
18%</a:t>
                    </a:r>
                  </a:p>
                </c:rich>
              </c:tx>
              <c:spPr>
                <a:noFill/>
                <a:ln w="25400">
                  <a:noFill/>
                </a:ln>
              </c:spPr>
              <c:showLegendKey val="0"/>
              <c:showVal val="0"/>
              <c:showCatName val="0"/>
              <c:showSerName val="0"/>
              <c:showPercent val="0"/>
              <c:showBubbleSize val="0"/>
            </c:dLbl>
            <c:dLbl>
              <c:idx val="2"/>
              <c:layout>
                <c:manualLayout>
                  <c:xMode val="edge"/>
                  <c:yMode val="edge"/>
                  <c:x val="0.253482993092032"/>
                  <c:y val="0.818467135450227"/>
                </c:manualLayout>
              </c:layout>
              <c:tx>
                <c:rich>
                  <a:bodyPr/>
                  <a:lstStyle/>
                  <a:p>
                    <a:pPr>
                      <a:defRPr sz="1175" b="0" i="0" u="none" strike="noStrike" baseline="0">
                        <a:solidFill>
                          <a:srgbClr val="000000"/>
                        </a:solidFill>
                        <a:latin typeface="Arial"/>
                        <a:ea typeface="Arial"/>
                        <a:cs typeface="Arial"/>
                      </a:defRPr>
                    </a:pPr>
                    <a:r>
                      <a:t>GENR
1%</a:t>
                    </a:r>
                  </a:p>
                </c:rich>
              </c:tx>
              <c:spPr>
                <a:noFill/>
                <a:ln w="25400">
                  <a:noFill/>
                </a:ln>
              </c:spPr>
              <c:dLblPos val="bestFit"/>
              <c:showLegendKey val="0"/>
              <c:showVal val="0"/>
              <c:showCatName val="0"/>
              <c:showSerName val="0"/>
              <c:showPercent val="0"/>
              <c:showBubbleSize val="0"/>
            </c:dLbl>
            <c:dLbl>
              <c:idx val="3"/>
              <c:tx>
                <c:rich>
                  <a:bodyPr/>
                  <a:lstStyle/>
                  <a:p>
                    <a:pPr>
                      <a:defRPr sz="1175" b="0" i="0" u="none" strike="noStrike" baseline="0">
                        <a:solidFill>
                          <a:srgbClr val="000000"/>
                        </a:solidFill>
                        <a:latin typeface="Arial"/>
                        <a:ea typeface="Arial"/>
                        <a:cs typeface="Arial"/>
                      </a:defRPr>
                    </a:pPr>
                    <a:r>
                      <a:t>ENV
2%</a:t>
                    </a:r>
                  </a:p>
                </c:rich>
              </c:tx>
              <c:spPr>
                <a:noFill/>
                <a:ln w="25400">
                  <a:noFill/>
                </a:ln>
              </c:spPr>
              <c:showLegendKey val="0"/>
              <c:showVal val="0"/>
              <c:showCatName val="0"/>
              <c:showSerName val="0"/>
              <c:showPercent val="0"/>
              <c:showBubbleSize val="0"/>
            </c:dLbl>
            <c:numFmt formatCode="0%" sourceLinked="0"/>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 SI 2009'!$A$41:$A$44,' SI 2009'!$A$46)</c:f>
              <c:strCache>
                <c:ptCount val="5"/>
                <c:pt idx="0">
                  <c:v>processus de paix</c:v>
                </c:pt>
                <c:pt idx="1">
                  <c:v>Infrastructures</c:v>
                </c:pt>
                <c:pt idx="2">
                  <c:v>genre</c:v>
                </c:pt>
                <c:pt idx="3">
                  <c:v>environnement</c:v>
                </c:pt>
                <c:pt idx="4">
                  <c:v>autres</c:v>
                </c:pt>
              </c:strCache>
            </c:strRef>
          </c:cat>
          <c:val>
            <c:numRef>
              <c:f>(' SI 2009'!$C$41:$C$44,' SI 2009'!$C$46)</c:f>
              <c:numCache>
                <c:formatCode>#,##0</c:formatCode>
                <c:ptCount val="5"/>
                <c:pt idx="0">
                  <c:v>0.0</c:v>
                </c:pt>
                <c:pt idx="1">
                  <c:v>48000.0</c:v>
                </c:pt>
                <c:pt idx="2">
                  <c:v>4006.0</c:v>
                </c:pt>
                <c:pt idx="3">
                  <c:v>6477.0</c:v>
                </c:pt>
                <c:pt idx="4">
                  <c:v>187036.0</c:v>
                </c:pt>
              </c:numCache>
            </c:numRef>
          </c:val>
        </c:ser>
        <c:dLbls>
          <c:showLegendKey val="0"/>
          <c:showVal val="0"/>
          <c:showCatName val="1"/>
          <c:showSerName val="0"/>
          <c:showPercent val="1"/>
          <c:showBubbleSize val="0"/>
          <c:showLeaderLines val="1"/>
        </c:dLbls>
      </c:pie3DChart>
      <c:spPr>
        <a:noFill/>
        <a:ln w="25400">
          <a:noFill/>
        </a:ln>
      </c:spPr>
    </c:plotArea>
    <c:legend>
      <c:legendPos val="r"/>
      <c:layout>
        <c:manualLayout>
          <c:xMode val="edge"/>
          <c:yMode val="edge"/>
          <c:x val="0.81507893468386"/>
          <c:y val="0.78403830757278"/>
          <c:w val="0.167167663547762"/>
          <c:h val="0.189358553325961"/>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0.984251969" l="0.787401575" r="0.787401575" t="0.984251969" header="0.4921259845" footer="0.492125984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division du travail UE : décaissements 2010</a:t>
            </a:r>
          </a:p>
        </c:rich>
      </c:tx>
      <c:layout>
        <c:manualLayout>
          <c:xMode val="edge"/>
          <c:yMode val="edge"/>
          <c:x val="0.345668050524541"/>
          <c:y val="0.0274560562125213"/>
        </c:manualLayout>
      </c:layout>
      <c:overlay val="0"/>
      <c:spPr>
        <a:noFill/>
        <a:ln w="25400">
          <a:noFill/>
        </a:ln>
      </c:spPr>
    </c:title>
    <c:autoTitleDeleted val="0"/>
    <c:view3D>
      <c:rotX val="15"/>
      <c:rotY val="320"/>
      <c:rAngAx val="0"/>
      <c:perspective val="0"/>
    </c:view3D>
    <c:floor>
      <c:thickness val="0"/>
    </c:floor>
    <c:sideWall>
      <c:thickness val="0"/>
    </c:sideWall>
    <c:backWall>
      <c:thickness val="0"/>
    </c:backWall>
    <c:plotArea>
      <c:layout>
        <c:manualLayout>
          <c:layoutTarget val="inner"/>
          <c:xMode val="edge"/>
          <c:yMode val="edge"/>
          <c:x val="0.247299748912504"/>
          <c:y val="0.410124839674538"/>
          <c:w val="0.588371149829006"/>
          <c:h val="0.435864892373776"/>
        </c:manualLayout>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spPr>
              <a:gradFill rotWithShape="0">
                <a:gsLst>
                  <a:gs pos="0">
                    <a:srgbClr val="0000D4"/>
                  </a:gs>
                  <a:gs pos="100000">
                    <a:srgbClr val="F20884"/>
                  </a:gs>
                </a:gsLst>
                <a:lin ang="0" scaled="1"/>
              </a:gradFill>
              <a:ln w="12700">
                <a:solidFill>
                  <a:srgbClr val="000000"/>
                </a:solidFill>
                <a:prstDash val="solid"/>
              </a:ln>
            </c:spPr>
          </c:dPt>
          <c:dPt>
            <c:idx val="3"/>
            <c:bubble3D val="0"/>
            <c:spPr>
              <a:gradFill rotWithShape="0">
                <a:gsLst>
                  <a:gs pos="0">
                    <a:srgbClr val="00ABEA"/>
                  </a:gs>
                  <a:gs pos="100000">
                    <a:srgbClr val="FFFFFF"/>
                  </a:gs>
                </a:gsLst>
                <a:lin ang="5400000" scaled="1"/>
              </a:gradFill>
              <a:ln w="12700">
                <a:solidFill>
                  <a:srgbClr val="000000"/>
                </a:solidFill>
                <a:prstDash val="solid"/>
              </a:ln>
            </c:spPr>
          </c:dPt>
          <c:dPt>
            <c:idx val="4"/>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bubble3D val="0"/>
            <c:spPr>
              <a:gradFill rotWithShape="0">
                <a:gsLst>
                  <a:gs pos="0">
                    <a:srgbClr val="339966"/>
                  </a:gs>
                  <a:gs pos="100000">
                    <a:srgbClr val="DD0806"/>
                  </a:gs>
                </a:gsLst>
                <a:lin ang="0" scaled="1"/>
              </a:gradFill>
              <a:ln w="12700">
                <a:solidFill>
                  <a:srgbClr val="000000"/>
                </a:solidFill>
                <a:prstDash val="solid"/>
              </a:ln>
            </c:spPr>
          </c:dPt>
          <c:dPt>
            <c:idx val="6"/>
            <c:bubble3D val="0"/>
            <c:spPr>
              <a:gradFill rotWithShape="0">
                <a:gsLst>
                  <a:gs pos="0">
                    <a:srgbClr val="0066CC"/>
                  </a:gs>
                  <a:gs pos="100000">
                    <a:srgbClr val="FFFFFF"/>
                  </a:gs>
                </a:gsLst>
                <a:lin ang="5400000" scaled="1"/>
              </a:gradFill>
              <a:ln w="12700">
                <a:solidFill>
                  <a:srgbClr val="000000"/>
                </a:solidFill>
                <a:prstDash val="solid"/>
              </a:ln>
            </c:spPr>
          </c:dPt>
          <c:dPt>
            <c:idx val="7"/>
            <c:bubble3D val="0"/>
            <c:spPr>
              <a:gradFill rotWithShape="0">
                <a:gsLst>
                  <a:gs pos="0">
                    <a:srgbClr val="DD0806"/>
                  </a:gs>
                  <a:gs pos="50000">
                    <a:srgbClr val="FCF305"/>
                  </a:gs>
                  <a:gs pos="100000">
                    <a:srgbClr val="DD0806"/>
                  </a:gs>
                </a:gsLst>
                <a:lin ang="0" scaled="1"/>
              </a:gradFill>
              <a:ln w="12700">
                <a:solidFill>
                  <a:srgbClr val="000000"/>
                </a:solidFill>
                <a:prstDash val="solid"/>
              </a:ln>
            </c:spPr>
          </c:dPt>
          <c:dPt>
            <c:idx val="8"/>
            <c:bubble3D val="0"/>
            <c:spPr>
              <a:gradFill rotWithShape="0">
                <a:gsLst>
                  <a:gs pos="0">
                    <a:srgbClr val="000000"/>
                  </a:gs>
                  <a:gs pos="100000">
                    <a:srgbClr val="DD0806"/>
                  </a:gs>
                </a:gsLst>
                <a:lin ang="18900000" scaled="1"/>
              </a:gradFill>
              <a:ln w="12700">
                <a:solidFill>
                  <a:srgbClr val="000000"/>
                </a:solidFill>
                <a:prstDash val="solid"/>
              </a:ln>
            </c:spPr>
          </c:dPt>
          <c:dPt>
            <c:idx val="9"/>
            <c:bubble3D val="0"/>
            <c:spPr>
              <a:solidFill>
                <a:srgbClr val="FFCC99"/>
              </a:solidFill>
              <a:ln w="12700">
                <a:solidFill>
                  <a:srgbClr val="000000"/>
                </a:solidFill>
                <a:prstDash val="solid"/>
              </a:ln>
            </c:spPr>
          </c:dPt>
          <c:dLbls>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eparator>
</c:separator>
            <c:showLeaderLines val="1"/>
          </c:dLbls>
          <c:cat>
            <c:strRef>
              <c:f>' SI 2010'!$BC$5:$BC$14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2010'!$CB$5:$CB$14</c:f>
              <c:numCache>
                <c:formatCode>#,##0</c:formatCode>
                <c:ptCount val="10"/>
                <c:pt idx="0">
                  <c:v>101885.0</c:v>
                </c:pt>
                <c:pt idx="1">
                  <c:v>0.0</c:v>
                </c:pt>
                <c:pt idx="2">
                  <c:v>0.0</c:v>
                </c:pt>
                <c:pt idx="3">
                  <c:v>35165.0</c:v>
                </c:pt>
                <c:pt idx="4">
                  <c:v>25600.0</c:v>
                </c:pt>
                <c:pt idx="5">
                  <c:v>17392.0</c:v>
                </c:pt>
                <c:pt idx="6">
                  <c:v>12029.0</c:v>
                </c:pt>
                <c:pt idx="7">
                  <c:v>9620.0</c:v>
                </c:pt>
                <c:pt idx="8">
                  <c:v>9259.0</c:v>
                </c:pt>
                <c:pt idx="9">
                  <c:v>900.0</c:v>
                </c:pt>
              </c:numCache>
            </c:numRef>
          </c:val>
        </c:ser>
        <c:dLbls>
          <c:showLegendKey val="0"/>
          <c:showVal val="1"/>
          <c:showCatName val="1"/>
          <c:showSerName val="0"/>
          <c:showPercent val="1"/>
          <c:showBubbleSize val="0"/>
          <c:separator>
</c:separator>
          <c:showLeaderLines val="1"/>
        </c:dLbls>
      </c:pie3DChart>
      <c:spPr>
        <a:noFill/>
        <a:ln w="25400">
          <a:noFill/>
        </a:ln>
      </c:spPr>
    </c:plotArea>
    <c:legend>
      <c:legendPos val="t"/>
      <c:layout>
        <c:manualLayout>
          <c:xMode val="edge"/>
          <c:yMode val="edge"/>
          <c:x val="0.870605435762607"/>
          <c:y val="0.0137280281062607"/>
          <c:w val="0.103884281141684"/>
          <c:h val="0.344916706169799"/>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750" b="0" i="0" u="none" strike="noStrike" baseline="0">
          <a:solidFill>
            <a:srgbClr val="000000"/>
          </a:solidFill>
          <a:latin typeface="Arial"/>
          <a:ea typeface="Arial"/>
          <a:cs typeface="Arial"/>
        </a:defRPr>
      </a:pPr>
      <a:endParaRPr lang="en-US"/>
    </a:p>
  </c:txPr>
  <c:printSettings>
    <c:headerFooter alignWithMargins="0">
      <c:oddHeader>&amp;Lgroupe des coopérations UE au Sénégal</c:oddHeader>
      <c:oddFooter>&amp;Lsituation au 22 juillet 2009</c:oddFooter>
    </c:headerFooter>
    <c:pageMargins b="0.984251969" l="0.787401575" r="0.787401575"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a:t>division du travail UE : décaissements 2010</a:t>
            </a:r>
          </a:p>
        </c:rich>
      </c:tx>
      <c:layout>
        <c:manualLayout>
          <c:xMode val="edge"/>
          <c:yMode val="edge"/>
          <c:x val="0.341589482445484"/>
          <c:y val="0.0277350290542937"/>
        </c:manualLayout>
      </c:layout>
      <c:overlay val="0"/>
      <c:spPr>
        <a:noFill/>
        <a:ln w="25400">
          <a:noFill/>
        </a:ln>
      </c:spPr>
    </c:title>
    <c:autoTitleDeleted val="0"/>
    <c:plotArea>
      <c:layout>
        <c:manualLayout>
          <c:layoutTarget val="inner"/>
          <c:xMode val="edge"/>
          <c:yMode val="edge"/>
          <c:x val="0.176470699390265"/>
          <c:y val="0.0970726016900281"/>
          <c:w val="0.722394675866583"/>
          <c:h val="0.736519104886245"/>
        </c:manualLayout>
      </c:layout>
      <c:barChart>
        <c:barDir val="col"/>
        <c:grouping val="stacked"/>
        <c:varyColors val="0"/>
        <c:ser>
          <c:idx val="0"/>
          <c:order val="0"/>
          <c:spPr>
            <a:solidFill>
              <a:srgbClr val="9999FF"/>
            </a:solidFill>
            <a:ln w="12700">
              <a:solidFill>
                <a:srgbClr val="000000"/>
              </a:solidFill>
              <a:prstDash val="solid"/>
            </a:ln>
          </c:spPr>
          <c:invertIfNegative val="0"/>
          <c:dPt>
            <c:idx val="0"/>
            <c:invertIfNegative val="0"/>
            <c:bubble3D val="0"/>
            <c:spPr>
              <a:gradFill rotWithShape="0">
                <a:gsLst>
                  <a:gs pos="0">
                    <a:srgbClr val="FCF305"/>
                  </a:gs>
                  <a:gs pos="100000">
                    <a:srgbClr val="0000D4"/>
                  </a:gs>
                </a:gsLst>
                <a:path path="rect">
                  <a:fillToRect l="50000" t="50000" r="50000" b="50000"/>
                </a:path>
              </a:gradFill>
              <a:ln w="12700">
                <a:solidFill>
                  <a:srgbClr val="000000"/>
                </a:solidFill>
                <a:prstDash val="solid"/>
              </a:ln>
            </c:spPr>
          </c:dPt>
          <c:dPt>
            <c:idx val="2"/>
            <c:invertIfNegative val="0"/>
            <c:bubble3D val="0"/>
            <c:spPr>
              <a:gradFill rotWithShape="0">
                <a:gsLst>
                  <a:gs pos="0">
                    <a:srgbClr val="0000D4"/>
                  </a:gs>
                  <a:gs pos="100000">
                    <a:srgbClr val="F20884"/>
                  </a:gs>
                </a:gsLst>
                <a:lin ang="0" scaled="1"/>
              </a:gradFill>
              <a:ln w="12700">
                <a:solidFill>
                  <a:srgbClr val="000000"/>
                </a:solidFill>
                <a:prstDash val="solid"/>
              </a:ln>
            </c:spPr>
          </c:dPt>
          <c:dPt>
            <c:idx val="3"/>
            <c:invertIfNegative val="0"/>
            <c:bubble3D val="0"/>
            <c:spPr>
              <a:gradFill rotWithShape="0">
                <a:gsLst>
                  <a:gs pos="0">
                    <a:srgbClr val="00ABEA"/>
                  </a:gs>
                  <a:gs pos="100000">
                    <a:srgbClr val="FFFFFF"/>
                  </a:gs>
                </a:gsLst>
                <a:lin ang="5400000" scaled="1"/>
              </a:gradFill>
              <a:ln w="12700">
                <a:solidFill>
                  <a:srgbClr val="000000"/>
                </a:solidFill>
                <a:prstDash val="solid"/>
              </a:ln>
            </c:spPr>
          </c:dPt>
          <c:dPt>
            <c:idx val="4"/>
            <c:invertIfNegative val="0"/>
            <c:bubble3D val="0"/>
            <c:spPr>
              <a:gradFill rotWithShape="0">
                <a:gsLst>
                  <a:gs pos="0">
                    <a:srgbClr val="4D0808"/>
                  </a:gs>
                  <a:gs pos="30000">
                    <a:srgbClr val="FF0300"/>
                  </a:gs>
                  <a:gs pos="55000">
                    <a:srgbClr val="FF7A00"/>
                  </a:gs>
                  <a:gs pos="100000">
                    <a:srgbClr val="FFF200"/>
                  </a:gs>
                </a:gsLst>
                <a:lin ang="5400000" scaled="1"/>
              </a:gradFill>
              <a:ln w="12700">
                <a:solidFill>
                  <a:srgbClr val="000000"/>
                </a:solidFill>
                <a:prstDash val="solid"/>
              </a:ln>
            </c:spPr>
          </c:dPt>
          <c:dPt>
            <c:idx val="5"/>
            <c:invertIfNegative val="0"/>
            <c:bubble3D val="0"/>
            <c:spPr>
              <a:gradFill rotWithShape="0">
                <a:gsLst>
                  <a:gs pos="0">
                    <a:srgbClr val="339966"/>
                  </a:gs>
                  <a:gs pos="100000">
                    <a:srgbClr val="DD0806"/>
                  </a:gs>
                </a:gsLst>
                <a:lin ang="0" scaled="1"/>
              </a:gradFill>
              <a:ln w="12700">
                <a:solidFill>
                  <a:srgbClr val="000000"/>
                </a:solidFill>
                <a:prstDash val="solid"/>
              </a:ln>
            </c:spPr>
          </c:dPt>
          <c:dPt>
            <c:idx val="6"/>
            <c:invertIfNegative val="0"/>
            <c:bubble3D val="0"/>
            <c:spPr>
              <a:gradFill rotWithShape="0">
                <a:gsLst>
                  <a:gs pos="0">
                    <a:srgbClr val="0066CC"/>
                  </a:gs>
                  <a:gs pos="100000">
                    <a:srgbClr val="FFFFFF"/>
                  </a:gs>
                </a:gsLst>
                <a:lin ang="5400000" scaled="1"/>
              </a:gradFill>
              <a:ln w="12700">
                <a:solidFill>
                  <a:srgbClr val="000000"/>
                </a:solidFill>
                <a:prstDash val="solid"/>
              </a:ln>
            </c:spPr>
          </c:dPt>
          <c:dPt>
            <c:idx val="7"/>
            <c:invertIfNegative val="0"/>
            <c:bubble3D val="0"/>
            <c:spPr>
              <a:gradFill rotWithShape="0">
                <a:gsLst>
                  <a:gs pos="0">
                    <a:srgbClr val="DD0806"/>
                  </a:gs>
                  <a:gs pos="50000">
                    <a:srgbClr val="FCF305"/>
                  </a:gs>
                  <a:gs pos="100000">
                    <a:srgbClr val="DD0806"/>
                  </a:gs>
                </a:gsLst>
                <a:lin ang="5400000" scaled="1"/>
              </a:gradFill>
              <a:ln w="12700">
                <a:solidFill>
                  <a:srgbClr val="000000"/>
                </a:solidFill>
                <a:prstDash val="solid"/>
              </a:ln>
            </c:spPr>
          </c:dPt>
          <c:dPt>
            <c:idx val="8"/>
            <c:invertIfNegative val="0"/>
            <c:bubble3D val="0"/>
            <c:spPr>
              <a:gradFill rotWithShape="0">
                <a:gsLst>
                  <a:gs pos="0">
                    <a:srgbClr val="DD0806"/>
                  </a:gs>
                  <a:gs pos="100000">
                    <a:srgbClr val="000000"/>
                  </a:gs>
                </a:gsLst>
                <a:lin ang="0" scaled="1"/>
              </a:gradFill>
              <a:ln w="12700">
                <a:solidFill>
                  <a:srgbClr val="000000"/>
                </a:solidFill>
                <a:prstDash val="solid"/>
              </a:ln>
            </c:spPr>
          </c:dPt>
          <c:dPt>
            <c:idx val="9"/>
            <c:invertIfNegative val="0"/>
            <c:bubble3D val="0"/>
            <c:spPr>
              <a:solidFill>
                <a:srgbClr val="FFCC99"/>
              </a:solidFill>
              <a:ln w="12700">
                <a:solidFill>
                  <a:srgbClr val="000000"/>
                </a:solidFill>
                <a:prstDash val="solid"/>
              </a:ln>
            </c:spPr>
          </c:dPt>
          <c:dLbls>
            <c:dLbl>
              <c:idx val="0"/>
              <c:layout>
                <c:manualLayout>
                  <c:x val="-0.00131133103602235"/>
                  <c:y val="-0.352487848422611"/>
                </c:manualLayout>
              </c:layout>
              <c:dLblPos val="ctr"/>
              <c:showLegendKey val="0"/>
              <c:showVal val="1"/>
              <c:showCatName val="0"/>
              <c:showSerName val="0"/>
              <c:showPercent val="0"/>
              <c:showBubbleSize val="0"/>
            </c:dLbl>
            <c:dLbl>
              <c:idx val="2"/>
              <c:layout>
                <c:manualLayout>
                  <c:x val="3.85564173082109E-5"/>
                  <c:y val="-0.158220939309328"/>
                </c:manualLayout>
              </c:layout>
              <c:dLblPos val="ctr"/>
              <c:showLegendKey val="0"/>
              <c:showVal val="1"/>
              <c:showCatName val="0"/>
              <c:showSerName val="0"/>
              <c:showPercent val="0"/>
              <c:showBubbleSize val="0"/>
            </c:dLbl>
            <c:dLbl>
              <c:idx val="3"/>
              <c:layout>
                <c:manualLayout>
                  <c:x val="-0.0002618406194555"/>
                  <c:y val="-0.164327353688444"/>
                </c:manualLayout>
              </c:layout>
              <c:dLblPos val="ctr"/>
              <c:showLegendKey val="0"/>
              <c:showVal val="1"/>
              <c:showCatName val="0"/>
              <c:showSerName val="0"/>
              <c:showPercent val="0"/>
              <c:showBubbleSize val="0"/>
            </c:dLbl>
            <c:dLbl>
              <c:idx val="4"/>
              <c:layout>
                <c:manualLayout>
                  <c:x val="-0.00129384359507645"/>
                  <c:y val="-0.091985496876574"/>
                </c:manualLayout>
              </c:layout>
              <c:dLblPos val="ctr"/>
              <c:showLegendKey val="0"/>
              <c:showVal val="1"/>
              <c:showCatName val="0"/>
              <c:showSerName val="0"/>
              <c:showPercent val="0"/>
              <c:showBubbleSize val="0"/>
            </c:dLbl>
            <c:dLbl>
              <c:idx val="5"/>
              <c:layout>
                <c:manualLayout>
                  <c:x val="-0.00129385417660233"/>
                  <c:y val="-0.100225301116414"/>
                </c:manualLayout>
              </c:layout>
              <c:dLblPos val="ctr"/>
              <c:showLegendKey val="0"/>
              <c:showVal val="1"/>
              <c:showCatName val="0"/>
              <c:showSerName val="0"/>
              <c:showPercent val="0"/>
              <c:showBubbleSize val="0"/>
            </c:dLbl>
            <c:dLbl>
              <c:idx val="6"/>
              <c:layout>
                <c:manualLayout>
                  <c:x val="-0.00438974185759511"/>
                  <c:y val="-0.101275159576423"/>
                </c:manualLayout>
              </c:layout>
              <c:dLblPos val="ctr"/>
              <c:showLegendKey val="0"/>
              <c:showVal val="1"/>
              <c:showCatName val="0"/>
              <c:showSerName val="0"/>
              <c:showPercent val="0"/>
              <c:showBubbleSize val="0"/>
            </c:dLbl>
            <c:dLbl>
              <c:idx val="7"/>
              <c:layout>
                <c:manualLayout>
                  <c:x val="-0.00251340766187236"/>
                  <c:y val="-0.105586301929425"/>
                </c:manualLayout>
              </c:layout>
              <c:dLblPos val="ctr"/>
              <c:showLegendKey val="0"/>
              <c:showVal val="1"/>
              <c:showCatName val="0"/>
              <c:showSerName val="0"/>
              <c:showPercent val="0"/>
              <c:showBubbleSize val="0"/>
            </c:dLbl>
            <c:dLbl>
              <c:idx val="8"/>
              <c:layout>
                <c:manualLayout>
                  <c:x val="0.00161455133298183"/>
                  <c:y val="-0.0620099374914339"/>
                </c:manualLayout>
              </c:layout>
              <c:dLblPos val="ctr"/>
              <c:showLegendKey val="0"/>
              <c:showVal val="1"/>
              <c:showCatName val="0"/>
              <c:showSerName val="0"/>
              <c:showPercent val="0"/>
              <c:showBubbleSize val="0"/>
            </c:dLbl>
            <c:dLbl>
              <c:idx val="9"/>
              <c:layout>
                <c:manualLayout>
                  <c:x val="0.0022692746456987"/>
                  <c:y val="-0.0599272479165459"/>
                </c:manualLayout>
              </c:layout>
              <c:dLblPos val="ctr"/>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 SI 2010'!$BC$5:$BC$14</c:f>
              <c:strCache>
                <c:ptCount val="10"/>
                <c:pt idx="0">
                  <c:v>COMM. EUR.</c:v>
                </c:pt>
                <c:pt idx="1">
                  <c:v>FRANCE (SCAC)</c:v>
                </c:pt>
                <c:pt idx="2">
                  <c:v>AFD</c:v>
                </c:pt>
                <c:pt idx="3">
                  <c:v>PAYS BAS</c:v>
                </c:pt>
                <c:pt idx="4">
                  <c:v>ALLEMAGNE</c:v>
                </c:pt>
                <c:pt idx="5">
                  <c:v>ITALIE</c:v>
                </c:pt>
                <c:pt idx="6">
                  <c:v>LUXEMBOURG</c:v>
                </c:pt>
                <c:pt idx="7">
                  <c:v>ESPAGNE</c:v>
                </c:pt>
                <c:pt idx="8">
                  <c:v>BELGIQUE</c:v>
                </c:pt>
                <c:pt idx="9">
                  <c:v>AUTRICHE</c:v>
                </c:pt>
              </c:strCache>
            </c:strRef>
          </c:cat>
          <c:val>
            <c:numRef>
              <c:f>' SI 2010'!$CB$5:$CB$14</c:f>
              <c:numCache>
                <c:formatCode>#,##0</c:formatCode>
                <c:ptCount val="10"/>
                <c:pt idx="0">
                  <c:v>101885.0</c:v>
                </c:pt>
                <c:pt idx="1">
                  <c:v>0.0</c:v>
                </c:pt>
                <c:pt idx="2">
                  <c:v>0.0</c:v>
                </c:pt>
                <c:pt idx="3">
                  <c:v>35165.0</c:v>
                </c:pt>
                <c:pt idx="4">
                  <c:v>25600.0</c:v>
                </c:pt>
                <c:pt idx="5">
                  <c:v>17392.0</c:v>
                </c:pt>
                <c:pt idx="6">
                  <c:v>12029.0</c:v>
                </c:pt>
                <c:pt idx="7">
                  <c:v>9620.0</c:v>
                </c:pt>
                <c:pt idx="8">
                  <c:v>9259.0</c:v>
                </c:pt>
                <c:pt idx="9">
                  <c:v>900.0</c:v>
                </c:pt>
              </c:numCache>
            </c:numRef>
          </c:val>
        </c:ser>
        <c:dLbls>
          <c:showLegendKey val="0"/>
          <c:showVal val="1"/>
          <c:showCatName val="0"/>
          <c:showSerName val="0"/>
          <c:showPercent val="0"/>
          <c:showBubbleSize val="0"/>
        </c:dLbls>
        <c:gapWidth val="150"/>
        <c:overlap val="100"/>
        <c:axId val="822766440"/>
        <c:axId val="822769704"/>
      </c:barChart>
      <c:catAx>
        <c:axId val="822766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1440000" vert="horz"/>
          <a:lstStyle/>
          <a:p>
            <a:pPr>
              <a:defRPr sz="875" b="0" i="0" u="none" strike="noStrike" baseline="0">
                <a:solidFill>
                  <a:srgbClr val="000000"/>
                </a:solidFill>
                <a:latin typeface="Arial"/>
                <a:ea typeface="Arial"/>
                <a:cs typeface="Arial"/>
              </a:defRPr>
            </a:pPr>
            <a:endParaRPr lang="en-US"/>
          </a:p>
        </c:txPr>
        <c:crossAx val="822769704"/>
        <c:crosses val="autoZero"/>
        <c:auto val="0"/>
        <c:lblAlgn val="ctr"/>
        <c:lblOffset val="100"/>
        <c:tickLblSkip val="1"/>
        <c:tickMarkSkip val="1"/>
        <c:noMultiLvlLbl val="0"/>
      </c:catAx>
      <c:valAx>
        <c:axId val="82276970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22766440"/>
        <c:crosses val="autoZero"/>
        <c:crossBetween val="between"/>
      </c:valAx>
      <c:spPr>
        <a:solidFill>
          <a:srgbClr val="FFCC99"/>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oddHeader>&amp;Lgroupe des coopérations UE au Sénégal</c:oddHeader>
      <c:oddFooter>&amp;Lsituation au 22 juillet 2009</c:oddFooter>
    </c:headerFooter>
    <c:pageMargins b="0.984251969" l="0.787401575" r="0.787401575"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1" Type="http://schemas.openxmlformats.org/officeDocument/2006/relationships/chart" Target="../charts/chart1.xml"/><Relationship Id="rId2" Type="http://schemas.openxmlformats.org/officeDocument/2006/relationships/chart" Target="../charts/chart2.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9.xml"/><Relationship Id="rId2" Type="http://schemas.openxmlformats.org/officeDocument/2006/relationships/chart" Target="../charts/chart4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4" Type="http://schemas.openxmlformats.org/officeDocument/2006/relationships/chart" Target="../charts/chart11.xml"/><Relationship Id="rId5" Type="http://schemas.openxmlformats.org/officeDocument/2006/relationships/chart" Target="../charts/chart12.xml"/><Relationship Id="rId6" Type="http://schemas.openxmlformats.org/officeDocument/2006/relationships/chart" Target="../charts/chart13.xml"/><Relationship Id="rId7" Type="http://schemas.openxmlformats.org/officeDocument/2006/relationships/chart" Target="../charts/chart14.xml"/><Relationship Id="rId1" Type="http://schemas.openxmlformats.org/officeDocument/2006/relationships/chart" Target="../charts/chart8.xml"/><Relationship Id="rId2" Type="http://schemas.openxmlformats.org/officeDocument/2006/relationships/chart" Target="../charts/chart9.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7.xml"/><Relationship Id="rId4" Type="http://schemas.openxmlformats.org/officeDocument/2006/relationships/chart" Target="../charts/chart18.xml"/><Relationship Id="rId1" Type="http://schemas.openxmlformats.org/officeDocument/2006/relationships/chart" Target="../charts/chart15.xml"/><Relationship Id="rId2"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92</xdr:col>
      <xdr:colOff>238125</xdr:colOff>
      <xdr:row>0</xdr:row>
      <xdr:rowOff>28575</xdr:rowOff>
    </xdr:from>
    <xdr:to>
      <xdr:col>105</xdr:col>
      <xdr:colOff>685800</xdr:colOff>
      <xdr:row>8</xdr:row>
      <xdr:rowOff>238125</xdr:rowOff>
    </xdr:to>
    <xdr:graphicFrame macro="">
      <xdr:nvGraphicFramePr>
        <xdr:cNvPr id="512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92</xdr:col>
      <xdr:colOff>85725</xdr:colOff>
      <xdr:row>9</xdr:row>
      <xdr:rowOff>133350</xdr:rowOff>
    </xdr:from>
    <xdr:to>
      <xdr:col>104</xdr:col>
      <xdr:colOff>171450</xdr:colOff>
      <xdr:row>26</xdr:row>
      <xdr:rowOff>47625</xdr:rowOff>
    </xdr:to>
    <xdr:graphicFrame macro="">
      <xdr:nvGraphicFramePr>
        <xdr:cNvPr id="512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92</xdr:col>
      <xdr:colOff>142875</xdr:colOff>
      <xdr:row>66</xdr:row>
      <xdr:rowOff>28575</xdr:rowOff>
    </xdr:from>
    <xdr:to>
      <xdr:col>104</xdr:col>
      <xdr:colOff>190500</xdr:colOff>
      <xdr:row>101</xdr:row>
      <xdr:rowOff>114300</xdr:rowOff>
    </xdr:to>
    <xdr:graphicFrame macro="">
      <xdr:nvGraphicFramePr>
        <xdr:cNvPr id="513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92</xdr:col>
      <xdr:colOff>95250</xdr:colOff>
      <xdr:row>29</xdr:row>
      <xdr:rowOff>76200</xdr:rowOff>
    </xdr:from>
    <xdr:to>
      <xdr:col>104</xdr:col>
      <xdr:colOff>104775</xdr:colOff>
      <xdr:row>65</xdr:row>
      <xdr:rowOff>57150</xdr:rowOff>
    </xdr:to>
    <xdr:graphicFrame macro="">
      <xdr:nvGraphicFramePr>
        <xdr:cNvPr id="513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371475</xdr:colOff>
      <xdr:row>20</xdr:row>
      <xdr:rowOff>171450</xdr:rowOff>
    </xdr:from>
    <xdr:to>
      <xdr:col>26</xdr:col>
      <xdr:colOff>314325</xdr:colOff>
      <xdr:row>34</xdr:row>
      <xdr:rowOff>409575</xdr:rowOff>
    </xdr:to>
    <xdr:graphicFrame macro="">
      <xdr:nvGraphicFramePr>
        <xdr:cNvPr id="5139"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200025</xdr:colOff>
      <xdr:row>36</xdr:row>
      <xdr:rowOff>200025</xdr:rowOff>
    </xdr:from>
    <xdr:to>
      <xdr:col>25</xdr:col>
      <xdr:colOff>438150</xdr:colOff>
      <xdr:row>66</xdr:row>
      <xdr:rowOff>133350</xdr:rowOff>
    </xdr:to>
    <xdr:graphicFrame macro="">
      <xdr:nvGraphicFramePr>
        <xdr:cNvPr id="5140"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266700</xdr:colOff>
      <xdr:row>69</xdr:row>
      <xdr:rowOff>76200</xdr:rowOff>
    </xdr:from>
    <xdr:to>
      <xdr:col>25</xdr:col>
      <xdr:colOff>914400</xdr:colOff>
      <xdr:row>105</xdr:row>
      <xdr:rowOff>152400</xdr:rowOff>
    </xdr:to>
    <xdr:graphicFrame macro="">
      <xdr:nvGraphicFramePr>
        <xdr:cNvPr id="5141"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28575</xdr:colOff>
      <xdr:row>2</xdr:row>
      <xdr:rowOff>104775</xdr:rowOff>
    </xdr:from>
    <xdr:to>
      <xdr:col>13</xdr:col>
      <xdr:colOff>514350</xdr:colOff>
      <xdr:row>39</xdr:row>
      <xdr:rowOff>47625</xdr:rowOff>
    </xdr:to>
    <xdr:graphicFrame macro="">
      <xdr:nvGraphicFramePr>
        <xdr:cNvPr id="163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95250</xdr:colOff>
      <xdr:row>30</xdr:row>
      <xdr:rowOff>57150</xdr:rowOff>
    </xdr:to>
    <xdr:graphicFrame macro="">
      <xdr:nvGraphicFramePr>
        <xdr:cNvPr id="174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238125</xdr:colOff>
      <xdr:row>36</xdr:row>
      <xdr:rowOff>0</xdr:rowOff>
    </xdr:to>
    <xdr:graphicFrame macro="">
      <xdr:nvGraphicFramePr>
        <xdr:cNvPr id="1843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619125</xdr:colOff>
      <xdr:row>35</xdr:row>
      <xdr:rowOff>38100</xdr:rowOff>
    </xdr:to>
    <xdr:graphicFrame macro="">
      <xdr:nvGraphicFramePr>
        <xdr:cNvPr id="1945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466725</xdr:colOff>
      <xdr:row>33</xdr:row>
      <xdr:rowOff>133350</xdr:rowOff>
    </xdr:to>
    <xdr:graphicFrame macro="">
      <xdr:nvGraphicFramePr>
        <xdr:cNvPr id="5427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0.59522</cdr:x>
      <cdr:y>0.76089</cdr:y>
    </cdr:from>
    <cdr:to>
      <cdr:x>0.64418</cdr:x>
      <cdr:y>0.8341</cdr:y>
    </cdr:to>
    <cdr:sp macro="" textlink="">
      <cdr:nvSpPr>
        <cdr:cNvPr id="55297" name="Text Box 1"/>
        <cdr:cNvSpPr txBox="1">
          <a:spLocks xmlns:a="http://schemas.openxmlformats.org/drawingml/2006/main" noChangeArrowheads="1"/>
        </cdr:cNvSpPr>
      </cdr:nvSpPr>
      <cdr:spPr bwMode="auto">
        <a:xfrm xmlns:a="http://schemas.openxmlformats.org/drawingml/2006/main">
          <a:off x="5275739" y="4177725"/>
          <a:ext cx="433768" cy="40164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5</a:t>
          </a:r>
        </a:p>
      </cdr:txBody>
    </cdr:sp>
  </cdr:relSizeAnchor>
  <cdr:relSizeAnchor xmlns:cdr="http://schemas.openxmlformats.org/drawingml/2006/chartDrawing">
    <cdr:from>
      <cdr:x>0.48244</cdr:x>
      <cdr:y>0.78521</cdr:y>
    </cdr:from>
    <cdr:to>
      <cdr:x>0.52498</cdr:x>
      <cdr:y>0.8653</cdr:y>
    </cdr:to>
    <cdr:sp macro="" textlink="">
      <cdr:nvSpPr>
        <cdr:cNvPr id="55298" name="Text Box 2"/>
        <cdr:cNvSpPr txBox="1">
          <a:spLocks xmlns:a="http://schemas.openxmlformats.org/drawingml/2006/main" noChangeArrowheads="1"/>
        </cdr:cNvSpPr>
      </cdr:nvSpPr>
      <cdr:spPr bwMode="auto">
        <a:xfrm xmlns:a="http://schemas.openxmlformats.org/drawingml/2006/main">
          <a:off x="4276757" y="4311156"/>
          <a:ext cx="376809" cy="43937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4</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dr:relSizeAnchor xmlns:cdr="http://schemas.openxmlformats.org/drawingml/2006/chartDrawing">
    <cdr:from>
      <cdr:x>0.39019</cdr:x>
      <cdr:y>0.78521</cdr:y>
    </cdr:from>
    <cdr:to>
      <cdr:x>0.43199</cdr:x>
      <cdr:y>0.8648</cdr:y>
    </cdr:to>
    <cdr:sp macro="" textlink="">
      <cdr:nvSpPr>
        <cdr:cNvPr id="55299" name="Text Box 3"/>
        <cdr:cNvSpPr txBox="1">
          <a:spLocks xmlns:a="http://schemas.openxmlformats.org/drawingml/2006/main" noChangeArrowheads="1"/>
        </cdr:cNvSpPr>
      </cdr:nvSpPr>
      <cdr:spPr bwMode="auto">
        <a:xfrm xmlns:a="http://schemas.openxmlformats.org/drawingml/2006/main">
          <a:off x="3459607" y="4311156"/>
          <a:ext cx="370237" cy="43668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4</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dr:relSizeAnchor xmlns:cdr="http://schemas.openxmlformats.org/drawingml/2006/chartDrawing">
    <cdr:from>
      <cdr:x>0.30166</cdr:x>
      <cdr:y>0.78521</cdr:y>
    </cdr:from>
    <cdr:to>
      <cdr:x>0.34395</cdr:x>
      <cdr:y>0.85277</cdr:y>
    </cdr:to>
    <cdr:sp macro="" textlink="">
      <cdr:nvSpPr>
        <cdr:cNvPr id="55300" name="Text Box 4"/>
        <cdr:cNvSpPr txBox="1">
          <a:spLocks xmlns:a="http://schemas.openxmlformats.org/drawingml/2006/main" noChangeArrowheads="1"/>
        </cdr:cNvSpPr>
      </cdr:nvSpPr>
      <cdr:spPr bwMode="auto">
        <a:xfrm xmlns:a="http://schemas.openxmlformats.org/drawingml/2006/main">
          <a:off x="2675319" y="4311156"/>
          <a:ext cx="374618" cy="37064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4</a:t>
          </a:r>
        </a:p>
        <a:p xmlns:a="http://schemas.openxmlformats.org/drawingml/2006/main">
          <a:pPr algn="ctr" rtl="0">
            <a:defRPr sz="1000"/>
          </a:pPr>
          <a:r>
            <a:rPr lang="de-DE" sz="2000" b="1" i="0" u="none" strike="noStrike" baseline="0">
              <a:solidFill>
                <a:srgbClr val="FFFFFF"/>
              </a:solidFill>
              <a:latin typeface="Arial"/>
              <a:cs typeface="Arial"/>
            </a:rPr>
            <a:t>4</a:t>
          </a:r>
        </a:p>
      </cdr:txBody>
    </cdr:sp>
  </cdr:relSizeAnchor>
  <cdr:relSizeAnchor xmlns:cdr="http://schemas.openxmlformats.org/drawingml/2006/chartDrawing">
    <cdr:from>
      <cdr:x>0.19828</cdr:x>
      <cdr:y>0.76752</cdr:y>
    </cdr:from>
    <cdr:to>
      <cdr:x>0.24082</cdr:x>
      <cdr:y>0.83483</cdr:y>
    </cdr:to>
    <cdr:sp macro="" textlink="">
      <cdr:nvSpPr>
        <cdr:cNvPr id="55301" name="Text Box 5"/>
        <cdr:cNvSpPr txBox="1">
          <a:spLocks xmlns:a="http://schemas.openxmlformats.org/drawingml/2006/main" noChangeArrowheads="1"/>
        </cdr:cNvSpPr>
      </cdr:nvSpPr>
      <cdr:spPr bwMode="auto">
        <a:xfrm xmlns:a="http://schemas.openxmlformats.org/drawingml/2006/main">
          <a:off x="1759585" y="4214116"/>
          <a:ext cx="376809" cy="36929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4</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dr:relSizeAnchor xmlns:cdr="http://schemas.openxmlformats.org/drawingml/2006/chartDrawing">
    <cdr:from>
      <cdr:x>0.10603</cdr:x>
      <cdr:y>0.71815</cdr:y>
    </cdr:from>
    <cdr:to>
      <cdr:x>0.14857</cdr:x>
      <cdr:y>0.7857</cdr:y>
    </cdr:to>
    <cdr:sp macro="" textlink="">
      <cdr:nvSpPr>
        <cdr:cNvPr id="55302" name="Text Box 6"/>
        <cdr:cNvSpPr txBox="1">
          <a:spLocks xmlns:a="http://schemas.openxmlformats.org/drawingml/2006/main" noChangeArrowheads="1"/>
        </cdr:cNvSpPr>
      </cdr:nvSpPr>
      <cdr:spPr bwMode="auto">
        <a:xfrm xmlns:a="http://schemas.openxmlformats.org/drawingml/2006/main">
          <a:off x="942435" y="3943210"/>
          <a:ext cx="376809" cy="37064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4</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685800</xdr:colOff>
      <xdr:row>33</xdr:row>
      <xdr:rowOff>28575</xdr:rowOff>
    </xdr:to>
    <xdr:graphicFrame macro="">
      <xdr:nvGraphicFramePr>
        <xdr:cNvPr id="5734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0.54893</cdr:x>
      <cdr:y>0.50516</cdr:y>
    </cdr:from>
    <cdr:to>
      <cdr:x>0.59441</cdr:x>
      <cdr:y>0.58644</cdr:y>
    </cdr:to>
    <cdr:sp macro="" textlink="">
      <cdr:nvSpPr>
        <cdr:cNvPr id="59393" name="Text Box 1"/>
        <cdr:cNvSpPr txBox="1">
          <a:spLocks xmlns:a="http://schemas.openxmlformats.org/drawingml/2006/main" noChangeArrowheads="1"/>
        </cdr:cNvSpPr>
      </cdr:nvSpPr>
      <cdr:spPr bwMode="auto">
        <a:xfrm xmlns:a="http://schemas.openxmlformats.org/drawingml/2006/main">
          <a:off x="4567731" y="2721741"/>
          <a:ext cx="378124" cy="43744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1</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dr:relSizeAnchor xmlns:cdr="http://schemas.openxmlformats.org/drawingml/2006/chartDrawing">
    <cdr:from>
      <cdr:x>0.28524</cdr:x>
      <cdr:y>0.50442</cdr:y>
    </cdr:from>
    <cdr:to>
      <cdr:x>0.33096</cdr:x>
      <cdr:y>0.58571</cdr:y>
    </cdr:to>
    <cdr:sp macro="" textlink="">
      <cdr:nvSpPr>
        <cdr:cNvPr id="59394" name="Text Box 2"/>
        <cdr:cNvSpPr txBox="1">
          <a:spLocks xmlns:a="http://schemas.openxmlformats.org/drawingml/2006/main" noChangeArrowheads="1"/>
        </cdr:cNvSpPr>
      </cdr:nvSpPr>
      <cdr:spPr bwMode="auto">
        <a:xfrm xmlns:a="http://schemas.openxmlformats.org/drawingml/2006/main">
          <a:off x="2375026" y="2717776"/>
          <a:ext cx="380179" cy="43744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5</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dr:relSizeAnchor xmlns:cdr="http://schemas.openxmlformats.org/drawingml/2006/chartDrawing">
    <cdr:from>
      <cdr:x>0.76987</cdr:x>
      <cdr:y>0.42387</cdr:y>
    </cdr:from>
    <cdr:to>
      <cdr:x>0.81535</cdr:x>
      <cdr:y>0.50516</cdr:y>
    </cdr:to>
    <cdr:sp macro="" textlink="">
      <cdr:nvSpPr>
        <cdr:cNvPr id="59395" name="Text Box 3"/>
        <cdr:cNvSpPr txBox="1">
          <a:spLocks xmlns:a="http://schemas.openxmlformats.org/drawingml/2006/main" noChangeArrowheads="1"/>
        </cdr:cNvSpPr>
      </cdr:nvSpPr>
      <cdr:spPr bwMode="auto">
        <a:xfrm xmlns:a="http://schemas.openxmlformats.org/drawingml/2006/main">
          <a:off x="6404918" y="2284293"/>
          <a:ext cx="378123" cy="43744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3</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dr:relSizeAnchor xmlns:cdr="http://schemas.openxmlformats.org/drawingml/2006/chartDrawing">
    <cdr:from>
      <cdr:x>0.13646</cdr:x>
      <cdr:y>0.4445</cdr:y>
    </cdr:from>
    <cdr:to>
      <cdr:x>0.18194</cdr:x>
      <cdr:y>0.52529</cdr:y>
    </cdr:to>
    <cdr:sp macro="" textlink="">
      <cdr:nvSpPr>
        <cdr:cNvPr id="59396" name="Text Box 4"/>
        <cdr:cNvSpPr txBox="1">
          <a:spLocks xmlns:a="http://schemas.openxmlformats.org/drawingml/2006/main" noChangeArrowheads="1"/>
        </cdr:cNvSpPr>
      </cdr:nvSpPr>
      <cdr:spPr bwMode="auto">
        <a:xfrm xmlns:a="http://schemas.openxmlformats.org/drawingml/2006/main">
          <a:off x="1137905" y="2395307"/>
          <a:ext cx="378123" cy="43480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4</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342900</xdr:colOff>
      <xdr:row>37</xdr:row>
      <xdr:rowOff>104775</xdr:rowOff>
    </xdr:to>
    <xdr:graphicFrame macro="">
      <xdr:nvGraphicFramePr>
        <xdr:cNvPr id="614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0.46761</cdr:x>
      <cdr:y>0.6767</cdr:y>
    </cdr:from>
    <cdr:to>
      <cdr:x>0.50989</cdr:x>
      <cdr:y>0.7461</cdr:y>
    </cdr:to>
    <cdr:sp macro="" textlink="">
      <cdr:nvSpPr>
        <cdr:cNvPr id="62465" name="Text Box 1"/>
        <cdr:cNvSpPr txBox="1">
          <a:spLocks xmlns:a="http://schemas.openxmlformats.org/drawingml/2006/main" noChangeArrowheads="1"/>
        </cdr:cNvSpPr>
      </cdr:nvSpPr>
      <cdr:spPr bwMode="auto">
        <a:xfrm xmlns:a="http://schemas.openxmlformats.org/drawingml/2006/main">
          <a:off x="4087455" y="4134782"/>
          <a:ext cx="369324" cy="42372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1</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dr:relSizeAnchor xmlns:cdr="http://schemas.openxmlformats.org/drawingml/2006/chartDrawing">
    <cdr:from>
      <cdr:x>0.66988</cdr:x>
      <cdr:y>0.61985</cdr:y>
    </cdr:from>
    <cdr:to>
      <cdr:x>0.7129</cdr:x>
      <cdr:y>0.68974</cdr:y>
    </cdr:to>
    <cdr:sp macro="" textlink="">
      <cdr:nvSpPr>
        <cdr:cNvPr id="62466" name="Text Box 2"/>
        <cdr:cNvSpPr txBox="1">
          <a:spLocks xmlns:a="http://schemas.openxmlformats.org/drawingml/2006/main" noChangeArrowheads="1"/>
        </cdr:cNvSpPr>
      </cdr:nvSpPr>
      <cdr:spPr bwMode="auto">
        <a:xfrm xmlns:a="http://schemas.openxmlformats.org/drawingml/2006/main">
          <a:off x="5854166" y="3787688"/>
          <a:ext cx="375804" cy="42673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0</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dr:relSizeAnchor xmlns:cdr="http://schemas.openxmlformats.org/drawingml/2006/chartDrawing">
    <cdr:from>
      <cdr:x>0.26905</cdr:x>
      <cdr:y>0.6767</cdr:y>
    </cdr:from>
    <cdr:to>
      <cdr:x>0.30985</cdr:x>
      <cdr:y>0.73699</cdr:y>
    </cdr:to>
    <cdr:sp macro="" textlink="">
      <cdr:nvSpPr>
        <cdr:cNvPr id="62467" name="Text Box 3"/>
        <cdr:cNvSpPr txBox="1">
          <a:spLocks xmlns:a="http://schemas.openxmlformats.org/drawingml/2006/main" noChangeArrowheads="1"/>
        </cdr:cNvSpPr>
      </cdr:nvSpPr>
      <cdr:spPr bwMode="auto">
        <a:xfrm xmlns:a="http://schemas.openxmlformats.org/drawingml/2006/main">
          <a:off x="2353140" y="4134782"/>
          <a:ext cx="356366" cy="36812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41148" rIns="0" bIns="0" anchor="t" upright="1"/>
        <a:lstStyle xmlns:a="http://schemas.openxmlformats.org/drawingml/2006/main"/>
        <a:p xmlns:a="http://schemas.openxmlformats.org/drawingml/2006/main">
          <a:pPr algn="l" rtl="0">
            <a:defRPr sz="1000"/>
          </a:pPr>
          <a:r>
            <a:rPr lang="de-DE" sz="2000" b="1" i="0" u="none" strike="noStrike" baseline="0">
              <a:solidFill>
                <a:srgbClr val="FFFFFF"/>
              </a:solidFill>
              <a:latin typeface="Arial"/>
              <a:cs typeface="Arial"/>
            </a:rPr>
            <a:t>2</a:t>
          </a:r>
        </a:p>
      </cdr:txBody>
    </cdr:sp>
  </cdr:relSizeAnchor>
  <cdr:relSizeAnchor xmlns:cdr="http://schemas.openxmlformats.org/drawingml/2006/chartDrawing">
    <cdr:from>
      <cdr:x>0.21564</cdr:x>
      <cdr:y>0.69024</cdr:y>
    </cdr:from>
    <cdr:to>
      <cdr:x>0.26212</cdr:x>
      <cdr:y>0.74659</cdr:y>
    </cdr:to>
    <cdr:sp macro="" textlink="">
      <cdr:nvSpPr>
        <cdr:cNvPr id="62468" name="Text Box 4"/>
        <cdr:cNvSpPr txBox="1">
          <a:spLocks xmlns:a="http://schemas.openxmlformats.org/drawingml/2006/main" noChangeArrowheads="1"/>
        </cdr:cNvSpPr>
      </cdr:nvSpPr>
      <cdr:spPr bwMode="auto">
        <a:xfrm xmlns:a="http://schemas.openxmlformats.org/drawingml/2006/main">
          <a:off x="1886625" y="4217423"/>
          <a:ext cx="406041" cy="34408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41148" rIns="0" bIns="0" anchor="t" upright="1"/>
        <a:lstStyle xmlns:a="http://schemas.openxmlformats.org/drawingml/2006/main"/>
        <a:p xmlns:a="http://schemas.openxmlformats.org/drawingml/2006/main">
          <a:pPr algn="l" rtl="0">
            <a:defRPr sz="1000"/>
          </a:pPr>
          <a:r>
            <a:rPr lang="de-DE" sz="2000" b="1" i="0" u="none" strike="noStrike" baseline="0">
              <a:solidFill>
                <a:srgbClr val="FFFFFF"/>
              </a:solidFill>
              <a:latin typeface="Arial"/>
              <a:cs typeface="Arial"/>
            </a:rPr>
            <a:t>2</a:t>
          </a:r>
        </a:p>
      </cdr:txBody>
    </cdr:sp>
  </cdr:relSizeAnchor>
</c:userShapes>
</file>

<file path=xl/drawings/drawing2.xml><?xml version="1.0" encoding="utf-8"?>
<c:userShapes xmlns:c="http://schemas.openxmlformats.org/drawingml/2006/chart">
  <cdr:relSizeAnchor xmlns:cdr="http://schemas.openxmlformats.org/drawingml/2006/chartDrawing">
    <cdr:from>
      <cdr:x>0.58582</cdr:x>
      <cdr:y>0.75646</cdr:y>
    </cdr:from>
    <cdr:to>
      <cdr:x>0.63305</cdr:x>
      <cdr:y>0.82721</cdr:y>
    </cdr:to>
    <cdr:sp macro="" textlink="">
      <cdr:nvSpPr>
        <cdr:cNvPr id="52225" name="Text Box 1"/>
        <cdr:cNvSpPr txBox="1">
          <a:spLocks xmlns:a="http://schemas.openxmlformats.org/drawingml/2006/main" noChangeArrowheads="1"/>
        </cdr:cNvSpPr>
      </cdr:nvSpPr>
      <cdr:spPr bwMode="auto">
        <a:xfrm xmlns:a="http://schemas.openxmlformats.org/drawingml/2006/main">
          <a:off x="5186901" y="4146217"/>
          <a:ext cx="417979" cy="3874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5</a:t>
          </a:r>
        </a:p>
      </cdr:txBody>
    </cdr:sp>
  </cdr:relSizeAnchor>
  <cdr:relSizeAnchor xmlns:cdr="http://schemas.openxmlformats.org/drawingml/2006/chartDrawing">
    <cdr:from>
      <cdr:x>0.477</cdr:x>
      <cdr:y>0.78004</cdr:y>
    </cdr:from>
    <cdr:to>
      <cdr:x>0.51781</cdr:x>
      <cdr:y>0.85767</cdr:y>
    </cdr:to>
    <cdr:sp macro="" textlink="">
      <cdr:nvSpPr>
        <cdr:cNvPr id="52227" name="Text Box 3"/>
        <cdr:cNvSpPr txBox="1">
          <a:spLocks xmlns:a="http://schemas.openxmlformats.org/drawingml/2006/main" noChangeArrowheads="1"/>
        </cdr:cNvSpPr>
      </cdr:nvSpPr>
      <cdr:spPr bwMode="auto">
        <a:xfrm xmlns:a="http://schemas.openxmlformats.org/drawingml/2006/main">
          <a:off x="4224019" y="4275376"/>
          <a:ext cx="361081" cy="42514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4</a:t>
          </a:r>
          <a:endParaRPr lang="de-DE" sz="2000" b="1" i="0" u="none" strike="noStrike" baseline="0">
            <a:solidFill>
              <a:srgbClr val="000000"/>
            </a:solidFill>
            <a:latin typeface="Arial"/>
            <a:cs typeface="Arial"/>
          </a:endParaRPr>
        </a:p>
        <a:p xmlns:a="http://schemas.openxmlformats.org/drawingml/2006/main">
          <a:pPr algn="ctr" rtl="0">
            <a:defRPr sz="1000"/>
          </a:pPr>
          <a:r>
            <a:rPr lang="de-DE" sz="2000" b="1" i="0" u="none" strike="noStrike" baseline="0">
              <a:solidFill>
                <a:srgbClr val="000000"/>
              </a:solidFill>
              <a:latin typeface="Arial"/>
              <a:cs typeface="Arial"/>
            </a:rPr>
            <a:t>4</a:t>
          </a:r>
        </a:p>
      </cdr:txBody>
    </cdr:sp>
  </cdr:relSizeAnchor>
  <cdr:relSizeAnchor xmlns:cdr="http://schemas.openxmlformats.org/drawingml/2006/chartDrawing">
    <cdr:from>
      <cdr:x>0.38797</cdr:x>
      <cdr:y>0.78004</cdr:y>
    </cdr:from>
    <cdr:to>
      <cdr:x>0.42828</cdr:x>
      <cdr:y>0.85718</cdr:y>
    </cdr:to>
    <cdr:sp macro="" textlink="">
      <cdr:nvSpPr>
        <cdr:cNvPr id="52230" name="Text Box 6"/>
        <cdr:cNvSpPr txBox="1">
          <a:spLocks xmlns:a="http://schemas.openxmlformats.org/drawingml/2006/main" noChangeArrowheads="1"/>
        </cdr:cNvSpPr>
      </cdr:nvSpPr>
      <cdr:spPr bwMode="auto">
        <a:xfrm xmlns:a="http://schemas.openxmlformats.org/drawingml/2006/main">
          <a:off x="3436206" y="4275376"/>
          <a:ext cx="356705" cy="4224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4</a:t>
          </a:r>
          <a:endParaRPr lang="de-DE" sz="2000" b="1" i="0" u="none" strike="noStrike" baseline="0">
            <a:solidFill>
              <a:srgbClr val="000000"/>
            </a:solidFill>
            <a:latin typeface="Arial"/>
            <a:cs typeface="Arial"/>
          </a:endParaRPr>
        </a:p>
        <a:p xmlns:a="http://schemas.openxmlformats.org/drawingml/2006/main">
          <a:pPr algn="ctr" rtl="0">
            <a:defRPr sz="1000"/>
          </a:pPr>
          <a:r>
            <a:rPr lang="de-DE" sz="2000" b="1" i="0" u="none" strike="noStrike" baseline="0">
              <a:solidFill>
                <a:srgbClr val="000000"/>
              </a:solidFill>
              <a:latin typeface="Arial"/>
              <a:cs typeface="Arial"/>
            </a:rPr>
            <a:t>4</a:t>
          </a:r>
        </a:p>
      </cdr:txBody>
    </cdr:sp>
  </cdr:relSizeAnchor>
  <cdr:relSizeAnchor xmlns:cdr="http://schemas.openxmlformats.org/drawingml/2006/chartDrawing">
    <cdr:from>
      <cdr:x>0.30265</cdr:x>
      <cdr:y>0.78004</cdr:y>
    </cdr:from>
    <cdr:to>
      <cdr:x>0.34345</cdr:x>
      <cdr:y>0.84539</cdr:y>
    </cdr:to>
    <cdr:sp macro="" textlink="">
      <cdr:nvSpPr>
        <cdr:cNvPr id="52231" name="Text Box 7"/>
        <cdr:cNvSpPr txBox="1">
          <a:spLocks xmlns:a="http://schemas.openxmlformats.org/drawingml/2006/main" noChangeArrowheads="1"/>
        </cdr:cNvSpPr>
      </cdr:nvSpPr>
      <cdr:spPr bwMode="auto">
        <a:xfrm xmlns:a="http://schemas.openxmlformats.org/drawingml/2006/main">
          <a:off x="2681219" y="4275376"/>
          <a:ext cx="361081" cy="3578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4</a:t>
          </a:r>
        </a:p>
        <a:p xmlns:a="http://schemas.openxmlformats.org/drawingml/2006/main">
          <a:pPr algn="ctr" rtl="0">
            <a:defRPr sz="1000"/>
          </a:pPr>
          <a:r>
            <a:rPr lang="de-DE" sz="2000" b="1" i="0" u="none" strike="noStrike" baseline="0">
              <a:solidFill>
                <a:srgbClr val="FFFFFF"/>
              </a:solidFill>
              <a:latin typeface="Arial"/>
              <a:cs typeface="Arial"/>
            </a:rPr>
            <a:t>4</a:t>
          </a:r>
        </a:p>
      </cdr:txBody>
    </cdr:sp>
  </cdr:relSizeAnchor>
  <cdr:relSizeAnchor xmlns:cdr="http://schemas.openxmlformats.org/drawingml/2006/chartDrawing">
    <cdr:from>
      <cdr:x>0.20298</cdr:x>
      <cdr:y>0.76285</cdr:y>
    </cdr:from>
    <cdr:to>
      <cdr:x>0.24404</cdr:x>
      <cdr:y>0.82819</cdr:y>
    </cdr:to>
    <cdr:sp macro="" textlink="">
      <cdr:nvSpPr>
        <cdr:cNvPr id="52232" name="Text Box 8"/>
        <cdr:cNvSpPr txBox="1">
          <a:spLocks xmlns:a="http://schemas.openxmlformats.org/drawingml/2006/main" noChangeArrowheads="1"/>
        </cdr:cNvSpPr>
      </cdr:nvSpPr>
      <cdr:spPr bwMode="auto">
        <a:xfrm xmlns:a="http://schemas.openxmlformats.org/drawingml/2006/main">
          <a:off x="1799307" y="4181197"/>
          <a:ext cx="363269" cy="3578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4</a:t>
          </a:r>
          <a:endParaRPr lang="de-DE" sz="2000" b="1" i="0" u="none" strike="noStrike" baseline="0">
            <a:solidFill>
              <a:srgbClr val="000000"/>
            </a:solidFill>
            <a:latin typeface="Arial"/>
            <a:cs typeface="Arial"/>
          </a:endParaRPr>
        </a:p>
        <a:p xmlns:a="http://schemas.openxmlformats.org/drawingml/2006/main">
          <a:pPr algn="ctr" rtl="0">
            <a:defRPr sz="1000"/>
          </a:pPr>
          <a:r>
            <a:rPr lang="de-DE" sz="2000" b="1" i="0" u="none" strike="noStrike" baseline="0">
              <a:solidFill>
                <a:srgbClr val="000000"/>
              </a:solidFill>
              <a:latin typeface="Arial"/>
              <a:cs typeface="Arial"/>
            </a:rPr>
            <a:t>4</a:t>
          </a:r>
        </a:p>
      </cdr:txBody>
    </cdr:sp>
  </cdr:relSizeAnchor>
  <cdr:relSizeAnchor xmlns:cdr="http://schemas.openxmlformats.org/drawingml/2006/chartDrawing">
    <cdr:from>
      <cdr:x>0.11395</cdr:x>
      <cdr:y>0.71519</cdr:y>
    </cdr:from>
    <cdr:to>
      <cdr:x>0.155</cdr:x>
      <cdr:y>0.78053</cdr:y>
    </cdr:to>
    <cdr:sp macro="" textlink="">
      <cdr:nvSpPr>
        <cdr:cNvPr id="52233" name="Text Box 9"/>
        <cdr:cNvSpPr txBox="1">
          <a:spLocks xmlns:a="http://schemas.openxmlformats.org/drawingml/2006/main" noChangeArrowheads="1"/>
        </cdr:cNvSpPr>
      </cdr:nvSpPr>
      <cdr:spPr bwMode="auto">
        <a:xfrm xmlns:a="http://schemas.openxmlformats.org/drawingml/2006/main">
          <a:off x="1011494" y="3920188"/>
          <a:ext cx="363269" cy="3578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4</a:t>
          </a:r>
          <a:endParaRPr lang="de-DE" sz="2000" b="1" i="0" u="none" strike="noStrike" baseline="0">
            <a:solidFill>
              <a:srgbClr val="000000"/>
            </a:solidFill>
            <a:latin typeface="Arial"/>
            <a:cs typeface="Arial"/>
          </a:endParaRPr>
        </a:p>
        <a:p xmlns:a="http://schemas.openxmlformats.org/drawingml/2006/main">
          <a:pPr algn="ctr" rtl="0">
            <a:defRPr sz="1000"/>
          </a:pPr>
          <a:r>
            <a:rPr lang="de-DE" sz="2000" b="1" i="0" u="none" strike="noStrike" baseline="0">
              <a:solidFill>
                <a:srgbClr val="000000"/>
              </a:solidFill>
              <a:latin typeface="Arial"/>
              <a:cs typeface="Arial"/>
            </a:rPr>
            <a:t>4</a:t>
          </a: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457200</xdr:colOff>
      <xdr:row>35</xdr:row>
      <xdr:rowOff>47625</xdr:rowOff>
    </xdr:to>
    <xdr:graphicFrame macro="">
      <xdr:nvGraphicFramePr>
        <xdr:cNvPr id="266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95250</xdr:colOff>
      <xdr:row>30</xdr:row>
      <xdr:rowOff>57150</xdr:rowOff>
    </xdr:to>
    <xdr:graphicFrame macro="">
      <xdr:nvGraphicFramePr>
        <xdr:cNvPr id="276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19050</xdr:colOff>
      <xdr:row>37</xdr:row>
      <xdr:rowOff>0</xdr:rowOff>
    </xdr:to>
    <xdr:graphicFrame macro="">
      <xdr:nvGraphicFramePr>
        <xdr:cNvPr id="2867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57150</xdr:colOff>
      <xdr:row>36</xdr:row>
      <xdr:rowOff>114300</xdr:rowOff>
    </xdr:to>
    <xdr:graphicFrame macro="">
      <xdr:nvGraphicFramePr>
        <xdr:cNvPr id="296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714375</xdr:colOff>
      <xdr:row>43</xdr:row>
      <xdr:rowOff>133350</xdr:rowOff>
    </xdr:to>
    <xdr:graphicFrame macro="">
      <xdr:nvGraphicFramePr>
        <xdr:cNvPr id="8499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0.59631</cdr:x>
      <cdr:y>0.76391</cdr:y>
    </cdr:from>
    <cdr:to>
      <cdr:x>0.64682</cdr:x>
      <cdr:y>0.82804</cdr:y>
    </cdr:to>
    <cdr:sp macro="" textlink="">
      <cdr:nvSpPr>
        <cdr:cNvPr id="87041" name="Text Box 1"/>
        <cdr:cNvSpPr txBox="1">
          <a:spLocks xmlns:a="http://schemas.openxmlformats.org/drawingml/2006/main" noChangeArrowheads="1"/>
        </cdr:cNvSpPr>
      </cdr:nvSpPr>
      <cdr:spPr bwMode="auto">
        <a:xfrm xmlns:a="http://schemas.openxmlformats.org/drawingml/2006/main">
          <a:off x="5887515" y="5431282"/>
          <a:ext cx="498405" cy="4556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225" b="1" i="0" u="none" strike="noStrike" baseline="0">
              <a:solidFill>
                <a:srgbClr val="FFFFFF"/>
              </a:solidFill>
              <a:latin typeface="Arial"/>
              <a:cs typeface="Arial"/>
            </a:rPr>
            <a:t>5</a:t>
          </a:r>
        </a:p>
      </cdr:txBody>
    </cdr:sp>
  </cdr:relSizeAnchor>
  <cdr:relSizeAnchor xmlns:cdr="http://schemas.openxmlformats.org/drawingml/2006/chartDrawing">
    <cdr:from>
      <cdr:x>0.52005</cdr:x>
      <cdr:y>0.77649</cdr:y>
    </cdr:from>
    <cdr:to>
      <cdr:x>0.56536</cdr:x>
      <cdr:y>0.84679</cdr:y>
    </cdr:to>
    <cdr:sp macro="" textlink="">
      <cdr:nvSpPr>
        <cdr:cNvPr id="87042" name="Text Box 2"/>
        <cdr:cNvSpPr txBox="1">
          <a:spLocks xmlns:a="http://schemas.openxmlformats.org/drawingml/2006/main" noChangeArrowheads="1"/>
        </cdr:cNvSpPr>
      </cdr:nvSpPr>
      <cdr:spPr bwMode="auto">
        <a:xfrm xmlns:a="http://schemas.openxmlformats.org/drawingml/2006/main">
          <a:off x="5135021" y="5520665"/>
          <a:ext cx="447099" cy="49949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225" b="1" i="0" u="none" strike="noStrike" baseline="0">
              <a:solidFill>
                <a:srgbClr val="FFFFFF"/>
              </a:solidFill>
              <a:latin typeface="Arial"/>
              <a:cs typeface="Arial"/>
            </a:rPr>
            <a:t>4</a:t>
          </a:r>
        </a:p>
      </cdr:txBody>
    </cdr:sp>
  </cdr:relSizeAnchor>
  <cdr:relSizeAnchor xmlns:cdr="http://schemas.openxmlformats.org/drawingml/2006/chartDrawing">
    <cdr:from>
      <cdr:x>0.43761</cdr:x>
      <cdr:y>0.78784</cdr:y>
    </cdr:from>
    <cdr:to>
      <cdr:x>0.47896</cdr:x>
      <cdr:y>0.85764</cdr:y>
    </cdr:to>
    <cdr:sp macro="" textlink="">
      <cdr:nvSpPr>
        <cdr:cNvPr id="87043" name="Text Box 3"/>
        <cdr:cNvSpPr txBox="1">
          <a:spLocks xmlns:a="http://schemas.openxmlformats.org/drawingml/2006/main" noChangeArrowheads="1"/>
        </cdr:cNvSpPr>
      </cdr:nvSpPr>
      <cdr:spPr bwMode="auto">
        <a:xfrm xmlns:a="http://schemas.openxmlformats.org/drawingml/2006/main">
          <a:off x="4321448" y="5601284"/>
          <a:ext cx="408008" cy="49598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225" b="1" i="0" u="none" strike="noStrike" baseline="0">
              <a:solidFill>
                <a:srgbClr val="FFFFFF"/>
              </a:solidFill>
              <a:latin typeface="Arial"/>
              <a:cs typeface="Arial"/>
            </a:rPr>
            <a:t>4</a:t>
          </a:r>
          <a:endParaRPr lang="de-DE" sz="2225" b="1" i="0" u="none" strike="noStrike" baseline="0">
            <a:solidFill>
              <a:srgbClr val="000000"/>
            </a:solidFill>
            <a:latin typeface="Arial"/>
            <a:cs typeface="Arial"/>
          </a:endParaRPr>
        </a:p>
        <a:p xmlns:a="http://schemas.openxmlformats.org/drawingml/2006/main">
          <a:pPr algn="ctr" rtl="0">
            <a:defRPr sz="1000"/>
          </a:pPr>
          <a:endParaRPr lang="de-DE" sz="2225" b="1" i="0" u="none" strike="noStrike" baseline="0">
            <a:solidFill>
              <a:srgbClr val="000000"/>
            </a:solidFill>
            <a:latin typeface="Arial"/>
            <a:cs typeface="Arial"/>
          </a:endParaRPr>
        </a:p>
      </cdr:txBody>
    </cdr:sp>
  </cdr:relSizeAnchor>
  <cdr:relSizeAnchor xmlns:cdr="http://schemas.openxmlformats.org/drawingml/2006/chartDrawing">
    <cdr:from>
      <cdr:x>0.31505</cdr:x>
      <cdr:y>0.776</cdr:y>
    </cdr:from>
    <cdr:to>
      <cdr:x>0.35888</cdr:x>
      <cdr:y>0.83544</cdr:y>
    </cdr:to>
    <cdr:sp macro="" textlink="">
      <cdr:nvSpPr>
        <cdr:cNvPr id="87044" name="Text Box 4"/>
        <cdr:cNvSpPr txBox="1">
          <a:spLocks xmlns:a="http://schemas.openxmlformats.org/drawingml/2006/main" noChangeArrowheads="1"/>
        </cdr:cNvSpPr>
      </cdr:nvSpPr>
      <cdr:spPr bwMode="auto">
        <a:xfrm xmlns:a="http://schemas.openxmlformats.org/drawingml/2006/main">
          <a:off x="3112083" y="5517159"/>
          <a:ext cx="432439" cy="4223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225" b="1" i="0" u="none" strike="noStrike" baseline="0">
              <a:solidFill>
                <a:srgbClr val="FFFFFF"/>
              </a:solidFill>
              <a:latin typeface="Arial"/>
              <a:cs typeface="Arial"/>
            </a:rPr>
            <a:t>4</a:t>
          </a:r>
        </a:p>
        <a:p xmlns:a="http://schemas.openxmlformats.org/drawingml/2006/main">
          <a:pPr algn="ctr" rtl="0">
            <a:defRPr sz="1000"/>
          </a:pPr>
          <a:r>
            <a:rPr lang="de-DE" sz="2225" b="1" i="0" u="none" strike="noStrike" baseline="0">
              <a:solidFill>
                <a:srgbClr val="FFFFFF"/>
              </a:solidFill>
              <a:latin typeface="Arial"/>
              <a:cs typeface="Arial"/>
            </a:rPr>
            <a:t>4</a:t>
          </a:r>
        </a:p>
      </cdr:txBody>
    </cdr:sp>
  </cdr:relSizeAnchor>
  <cdr:relSizeAnchor xmlns:cdr="http://schemas.openxmlformats.org/drawingml/2006/chartDrawing">
    <cdr:from>
      <cdr:x>0.23632</cdr:x>
      <cdr:y>0.776</cdr:y>
    </cdr:from>
    <cdr:to>
      <cdr:x>0.27915</cdr:x>
      <cdr:y>0.83544</cdr:y>
    </cdr:to>
    <cdr:sp macro="" textlink="">
      <cdr:nvSpPr>
        <cdr:cNvPr id="87045" name="Text Box 5"/>
        <cdr:cNvSpPr txBox="1">
          <a:spLocks xmlns:a="http://schemas.openxmlformats.org/drawingml/2006/main" noChangeArrowheads="1"/>
        </cdr:cNvSpPr>
      </cdr:nvSpPr>
      <cdr:spPr bwMode="auto">
        <a:xfrm xmlns:a="http://schemas.openxmlformats.org/drawingml/2006/main">
          <a:off x="2335157" y="5517159"/>
          <a:ext cx="422667" cy="4223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225" b="1" i="0" u="none" strike="noStrike" baseline="0">
              <a:solidFill>
                <a:srgbClr val="FFFFFF"/>
              </a:solidFill>
              <a:latin typeface="Arial"/>
              <a:cs typeface="Arial"/>
            </a:rPr>
            <a:t>4</a:t>
          </a:r>
          <a:endParaRPr lang="de-DE" sz="2225" b="1" i="0" u="none" strike="noStrike" baseline="0">
            <a:solidFill>
              <a:srgbClr val="000000"/>
            </a:solidFill>
            <a:latin typeface="Arial"/>
            <a:cs typeface="Arial"/>
          </a:endParaRPr>
        </a:p>
        <a:p xmlns:a="http://schemas.openxmlformats.org/drawingml/2006/main">
          <a:pPr algn="ctr" rtl="0">
            <a:defRPr sz="1000"/>
          </a:pPr>
          <a:r>
            <a:rPr lang="de-DE" sz="2225" b="1" i="0" u="none" strike="noStrike" baseline="0">
              <a:solidFill>
                <a:srgbClr val="000000"/>
              </a:solidFill>
              <a:latin typeface="Arial"/>
              <a:cs typeface="Arial"/>
            </a:rPr>
            <a:t>4</a:t>
          </a:r>
        </a:p>
      </cdr:txBody>
    </cdr:sp>
  </cdr:relSizeAnchor>
  <cdr:relSizeAnchor xmlns:cdr="http://schemas.openxmlformats.org/drawingml/2006/chartDrawing">
    <cdr:from>
      <cdr:x>0.16675</cdr:x>
      <cdr:y>0.74369</cdr:y>
    </cdr:from>
    <cdr:to>
      <cdr:x>0.20958</cdr:x>
      <cdr:y>0.80264</cdr:y>
    </cdr:to>
    <cdr:sp macro="" textlink="">
      <cdr:nvSpPr>
        <cdr:cNvPr id="87046" name="Text Box 6"/>
        <cdr:cNvSpPr txBox="1">
          <a:spLocks xmlns:a="http://schemas.openxmlformats.org/drawingml/2006/main" noChangeArrowheads="1"/>
        </cdr:cNvSpPr>
      </cdr:nvSpPr>
      <cdr:spPr bwMode="auto">
        <a:xfrm xmlns:a="http://schemas.openxmlformats.org/drawingml/2006/main">
          <a:off x="1648628" y="5287569"/>
          <a:ext cx="422667" cy="4188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225" b="1" i="0" u="none" strike="noStrike" baseline="0">
              <a:solidFill>
                <a:srgbClr val="FFFFFF"/>
              </a:solidFill>
              <a:latin typeface="Arial"/>
              <a:cs typeface="Arial"/>
            </a:rPr>
            <a:t>4</a:t>
          </a:r>
          <a:endParaRPr lang="de-DE" sz="2225" b="1" i="0" u="none" strike="noStrike" baseline="0">
            <a:solidFill>
              <a:srgbClr val="000000"/>
            </a:solidFill>
            <a:latin typeface="Arial"/>
            <a:cs typeface="Arial"/>
          </a:endParaRPr>
        </a:p>
        <a:p xmlns:a="http://schemas.openxmlformats.org/drawingml/2006/main">
          <a:pPr algn="ctr" rtl="0">
            <a:defRPr sz="1000"/>
          </a:pPr>
          <a:r>
            <a:rPr lang="de-DE" sz="2225" b="1" i="0" u="none" strike="noStrike" baseline="0">
              <a:solidFill>
                <a:srgbClr val="000000"/>
              </a:solidFill>
              <a:latin typeface="Arial"/>
              <a:cs typeface="Arial"/>
            </a:rPr>
            <a:t>4</a:t>
          </a: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714375</xdr:colOff>
      <xdr:row>46</xdr:row>
      <xdr:rowOff>123825</xdr:rowOff>
    </xdr:to>
    <xdr:graphicFrame macro="">
      <xdr:nvGraphicFramePr>
        <xdr:cNvPr id="8806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0.59532</cdr:x>
      <cdr:y>0.46791</cdr:y>
    </cdr:from>
    <cdr:to>
      <cdr:x>0.64236</cdr:x>
      <cdr:y>0.53851</cdr:y>
    </cdr:to>
    <cdr:sp macro="" textlink="">
      <cdr:nvSpPr>
        <cdr:cNvPr id="98305" name="Text Box 1"/>
        <cdr:cNvSpPr txBox="1">
          <a:spLocks xmlns:a="http://schemas.openxmlformats.org/drawingml/2006/main" noChangeArrowheads="1"/>
        </cdr:cNvSpPr>
      </cdr:nvSpPr>
      <cdr:spPr bwMode="auto">
        <a:xfrm xmlns:a="http://schemas.openxmlformats.org/drawingml/2006/main">
          <a:off x="5877743" y="3550809"/>
          <a:ext cx="464200" cy="53529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375" b="1" i="0" u="none" strike="noStrike" baseline="0">
              <a:solidFill>
                <a:srgbClr val="FFFFFF"/>
              </a:solidFill>
              <a:latin typeface="Arial"/>
              <a:cs typeface="Arial"/>
            </a:rPr>
            <a:t>1</a:t>
          </a:r>
          <a:endParaRPr lang="de-DE" sz="2375" b="1" i="0" u="none" strike="noStrike" baseline="0">
            <a:solidFill>
              <a:srgbClr val="000000"/>
            </a:solidFill>
            <a:latin typeface="Arial"/>
            <a:cs typeface="Arial"/>
          </a:endParaRPr>
        </a:p>
        <a:p xmlns:a="http://schemas.openxmlformats.org/drawingml/2006/main">
          <a:pPr algn="ctr" rtl="0">
            <a:defRPr sz="1000"/>
          </a:pPr>
          <a:endParaRPr lang="de-DE" sz="2375" b="1" i="0" u="none" strike="noStrike" baseline="0">
            <a:solidFill>
              <a:srgbClr val="000000"/>
            </a:solidFill>
            <a:latin typeface="Arial"/>
            <a:cs typeface="Arial"/>
          </a:endParaRPr>
        </a:p>
      </cdr:txBody>
    </cdr:sp>
  </cdr:relSizeAnchor>
  <cdr:relSizeAnchor xmlns:cdr="http://schemas.openxmlformats.org/drawingml/2006/chartDrawing">
    <cdr:from>
      <cdr:x>0.84885</cdr:x>
      <cdr:y>0.40644</cdr:y>
    </cdr:from>
    <cdr:to>
      <cdr:x>0.89589</cdr:x>
      <cdr:y>0.47704</cdr:y>
    </cdr:to>
    <cdr:sp macro="" textlink="">
      <cdr:nvSpPr>
        <cdr:cNvPr id="98306" name="Text Box 2"/>
        <cdr:cNvSpPr txBox="1">
          <a:spLocks xmlns:a="http://schemas.openxmlformats.org/drawingml/2006/main" noChangeArrowheads="1"/>
        </cdr:cNvSpPr>
      </cdr:nvSpPr>
      <cdr:spPr bwMode="auto">
        <a:xfrm xmlns:a="http://schemas.openxmlformats.org/drawingml/2006/main">
          <a:off x="8379541" y="3084765"/>
          <a:ext cx="464201" cy="53529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375" b="1" i="0" u="none" strike="noStrike" baseline="0">
              <a:solidFill>
                <a:srgbClr val="FFFFFF"/>
              </a:solidFill>
              <a:latin typeface="Arial"/>
              <a:cs typeface="Arial"/>
            </a:rPr>
            <a:t>3</a:t>
          </a:r>
          <a:endParaRPr lang="de-DE" sz="2375" b="1" i="0" u="none" strike="noStrike" baseline="0">
            <a:solidFill>
              <a:srgbClr val="000000"/>
            </a:solidFill>
            <a:latin typeface="Arial"/>
            <a:cs typeface="Arial"/>
          </a:endParaRPr>
        </a:p>
        <a:p xmlns:a="http://schemas.openxmlformats.org/drawingml/2006/main">
          <a:pPr algn="ctr" rtl="0">
            <a:defRPr sz="1000"/>
          </a:pPr>
          <a:endParaRPr lang="de-DE" sz="2375" b="1" i="0" u="none" strike="noStrike" baseline="0">
            <a:solidFill>
              <a:srgbClr val="000000"/>
            </a:solidFill>
            <a:latin typeface="Arial"/>
            <a:cs typeface="Arial"/>
          </a:endParaRPr>
        </a:p>
      </cdr:txBody>
    </cdr:sp>
  </cdr:relSizeAnchor>
  <cdr:relSizeAnchor xmlns:cdr="http://schemas.openxmlformats.org/drawingml/2006/chartDrawing">
    <cdr:from>
      <cdr:x>0.22815</cdr:x>
      <cdr:y>0.42866</cdr:y>
    </cdr:from>
    <cdr:to>
      <cdr:x>0.27519</cdr:x>
      <cdr:y>0.49877</cdr:y>
    </cdr:to>
    <cdr:sp macro="" textlink="">
      <cdr:nvSpPr>
        <cdr:cNvPr id="98307" name="Text Box 3"/>
        <cdr:cNvSpPr txBox="1">
          <a:spLocks xmlns:a="http://schemas.openxmlformats.org/drawingml/2006/main" noChangeArrowheads="1"/>
        </cdr:cNvSpPr>
      </cdr:nvSpPr>
      <cdr:spPr bwMode="auto">
        <a:xfrm xmlns:a="http://schemas.openxmlformats.org/drawingml/2006/main">
          <a:off x="2254533" y="3253215"/>
          <a:ext cx="464200" cy="53155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375" b="1" i="0" u="none" strike="noStrike" baseline="0">
              <a:solidFill>
                <a:srgbClr val="FFFFFF"/>
              </a:solidFill>
              <a:latin typeface="Arial"/>
              <a:cs typeface="Arial"/>
            </a:rPr>
            <a:t>3</a:t>
          </a:r>
        </a:p>
      </cdr:txBody>
    </cdr:sp>
  </cdr:relSizeAnchor>
  <cdr:relSizeAnchor xmlns:cdr="http://schemas.openxmlformats.org/drawingml/2006/chartDrawing">
    <cdr:from>
      <cdr:x>0.32793</cdr:x>
      <cdr:y>0.45853</cdr:y>
    </cdr:from>
    <cdr:to>
      <cdr:x>0.37497</cdr:x>
      <cdr:y>0.52913</cdr:y>
    </cdr:to>
    <cdr:sp macro="" textlink="">
      <cdr:nvSpPr>
        <cdr:cNvPr id="98308" name="Text Box 4"/>
        <cdr:cNvSpPr txBox="1">
          <a:spLocks xmlns:a="http://schemas.openxmlformats.org/drawingml/2006/main" noChangeArrowheads="1"/>
        </cdr:cNvSpPr>
      </cdr:nvSpPr>
      <cdr:spPr bwMode="auto">
        <a:xfrm xmlns:a="http://schemas.openxmlformats.org/drawingml/2006/main">
          <a:off x="3239127" y="3479686"/>
          <a:ext cx="464201" cy="53529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375" b="1" i="0" u="none" strike="noStrike" baseline="0">
              <a:solidFill>
                <a:srgbClr val="FFFFFF"/>
              </a:solidFill>
              <a:latin typeface="Arial"/>
              <a:cs typeface="Arial"/>
            </a:rPr>
            <a:t>5</a:t>
          </a:r>
          <a:endParaRPr lang="de-DE" sz="2375" b="1" i="0" u="none" strike="noStrike" baseline="0">
            <a:solidFill>
              <a:srgbClr val="000000"/>
            </a:solidFill>
            <a:latin typeface="Arial"/>
            <a:cs typeface="Arial"/>
          </a:endParaRPr>
        </a:p>
        <a:p xmlns:a="http://schemas.openxmlformats.org/drawingml/2006/main">
          <a:pPr algn="ctr" rtl="0">
            <a:defRPr sz="1000"/>
          </a:pPr>
          <a:endParaRPr lang="de-DE" sz="2375" b="1" i="0" u="none" strike="noStrike" baseline="0">
            <a:solidFill>
              <a:srgbClr val="000000"/>
            </a:solidFill>
            <a:latin typeface="Arial"/>
            <a:cs typeface="Arial"/>
          </a:endParaRPr>
        </a:p>
      </cdr:txBody>
    </cdr:sp>
  </cdr:relSizeAnchor>
  <cdr:relSizeAnchor xmlns:cdr="http://schemas.openxmlformats.org/drawingml/2006/chartDrawing">
    <cdr:from>
      <cdr:x>0.15338</cdr:x>
      <cdr:y>0.41335</cdr:y>
    </cdr:from>
    <cdr:to>
      <cdr:x>0.20017</cdr:x>
      <cdr:y>0.48395</cdr:y>
    </cdr:to>
    <cdr:sp macro="" textlink="">
      <cdr:nvSpPr>
        <cdr:cNvPr id="98309" name="Text Box 5"/>
        <cdr:cNvSpPr txBox="1">
          <a:spLocks xmlns:a="http://schemas.openxmlformats.org/drawingml/2006/main" noChangeArrowheads="1"/>
        </cdr:cNvSpPr>
      </cdr:nvSpPr>
      <cdr:spPr bwMode="auto">
        <a:xfrm xmlns:a="http://schemas.openxmlformats.org/drawingml/2006/main">
          <a:off x="1516698" y="3137171"/>
          <a:ext cx="461757" cy="5352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375" b="1" i="0" u="none" strike="noStrike" baseline="0">
              <a:solidFill>
                <a:srgbClr val="FFFFFF"/>
              </a:solidFill>
              <a:latin typeface="Arial"/>
              <a:cs typeface="Arial"/>
            </a:rPr>
            <a:t>1</a:t>
          </a:r>
          <a:endParaRPr lang="de-DE" sz="2375" b="1" i="0" u="none" strike="noStrike" baseline="0">
            <a:solidFill>
              <a:srgbClr val="000000"/>
            </a:solidFill>
            <a:latin typeface="Arial"/>
            <a:cs typeface="Arial"/>
          </a:endParaRPr>
        </a:p>
        <a:p xmlns:a="http://schemas.openxmlformats.org/drawingml/2006/main">
          <a:pPr algn="ctr" rtl="0">
            <a:defRPr sz="1000"/>
          </a:pPr>
          <a:endParaRPr lang="de-DE" sz="2375" b="1" i="0" u="none" strike="noStrike" baseline="0">
            <a:solidFill>
              <a:srgbClr val="000000"/>
            </a:solidFill>
            <a:latin typeface="Arial"/>
            <a:cs typeface="Arial"/>
          </a:endParaRPr>
        </a:p>
      </cdr:txBody>
    </cdr:sp>
  </cdr:relSizeAnchor>
</c:userShapes>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504825</xdr:colOff>
      <xdr:row>40</xdr:row>
      <xdr:rowOff>133350</xdr:rowOff>
    </xdr:to>
    <xdr:graphicFrame macro="">
      <xdr:nvGraphicFramePr>
        <xdr:cNvPr id="9011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0.47624</cdr:x>
      <cdr:y>0.68283</cdr:y>
    </cdr:from>
    <cdr:to>
      <cdr:x>0.51956</cdr:x>
      <cdr:y>0.75552</cdr:y>
    </cdr:to>
    <cdr:sp macro="" textlink="">
      <cdr:nvSpPr>
        <cdr:cNvPr id="103425" name="Text Box 1"/>
        <cdr:cNvSpPr txBox="1">
          <a:spLocks xmlns:a="http://schemas.openxmlformats.org/drawingml/2006/main" noChangeArrowheads="1"/>
        </cdr:cNvSpPr>
      </cdr:nvSpPr>
      <cdr:spPr bwMode="auto">
        <a:xfrm xmlns:a="http://schemas.openxmlformats.org/drawingml/2006/main">
          <a:off x="4602836" y="4523430"/>
          <a:ext cx="418385" cy="48119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1</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dr:relSizeAnchor xmlns:cdr="http://schemas.openxmlformats.org/drawingml/2006/chartDrawing">
    <cdr:from>
      <cdr:x>0.67649</cdr:x>
      <cdr:y>0.62739</cdr:y>
    </cdr:from>
    <cdr:to>
      <cdr:x>0.72055</cdr:x>
      <cdr:y>0.70057</cdr:y>
    </cdr:to>
    <cdr:sp macro="" textlink="">
      <cdr:nvSpPr>
        <cdr:cNvPr id="103426" name="Text Box 2"/>
        <cdr:cNvSpPr txBox="1">
          <a:spLocks xmlns:a="http://schemas.openxmlformats.org/drawingml/2006/main" noChangeArrowheads="1"/>
        </cdr:cNvSpPr>
      </cdr:nvSpPr>
      <cdr:spPr bwMode="auto">
        <a:xfrm xmlns:a="http://schemas.openxmlformats.org/drawingml/2006/main">
          <a:off x="6536973" y="4156420"/>
          <a:ext cx="425558" cy="484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1</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dr:relSizeAnchor xmlns:cdr="http://schemas.openxmlformats.org/drawingml/2006/chartDrawing">
    <cdr:from>
      <cdr:x>0.21954</cdr:x>
      <cdr:y>0.69219</cdr:y>
    </cdr:from>
    <cdr:to>
      <cdr:x>0.26162</cdr:x>
      <cdr:y>0.75552</cdr:y>
    </cdr:to>
    <cdr:sp macro="" textlink="">
      <cdr:nvSpPr>
        <cdr:cNvPr id="103427" name="Text Box 3"/>
        <cdr:cNvSpPr txBox="1">
          <a:spLocks xmlns:a="http://schemas.openxmlformats.org/drawingml/2006/main" noChangeArrowheads="1"/>
        </cdr:cNvSpPr>
      </cdr:nvSpPr>
      <cdr:spPr bwMode="auto">
        <a:xfrm xmlns:a="http://schemas.openxmlformats.org/drawingml/2006/main">
          <a:off x="2123602" y="4585414"/>
          <a:ext cx="406432" cy="4192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41148" rIns="0" bIns="0" anchor="t" upright="1"/>
        <a:lstStyle xmlns:a="http://schemas.openxmlformats.org/drawingml/2006/main"/>
        <a:p xmlns:a="http://schemas.openxmlformats.org/drawingml/2006/main">
          <a:pPr algn="l" rtl="0">
            <a:defRPr sz="1000"/>
          </a:pPr>
          <a:r>
            <a:rPr lang="de-DE" sz="2000" b="1" i="0" u="none" strike="noStrike" baseline="0">
              <a:solidFill>
                <a:srgbClr val="FFFFFF"/>
              </a:solidFill>
              <a:latin typeface="Arial"/>
              <a:cs typeface="Arial"/>
            </a:rPr>
            <a:t>0</a:t>
          </a:r>
        </a:p>
      </cdr:txBody>
    </cdr:sp>
  </cdr:relSizeAnchor>
  <cdr:relSizeAnchor xmlns:cdr="http://schemas.openxmlformats.org/drawingml/2006/chartDrawing">
    <cdr:from>
      <cdr:x>0.13192</cdr:x>
      <cdr:y>0.67248</cdr:y>
    </cdr:from>
    <cdr:to>
      <cdr:x>0.17969</cdr:x>
      <cdr:y>0.74517</cdr:y>
    </cdr:to>
    <cdr:sp macro="" textlink="">
      <cdr:nvSpPr>
        <cdr:cNvPr id="103428" name="Text Box 4"/>
        <cdr:cNvSpPr txBox="1">
          <a:spLocks xmlns:a="http://schemas.openxmlformats.org/drawingml/2006/main" noChangeArrowheads="1"/>
        </cdr:cNvSpPr>
      </cdr:nvSpPr>
      <cdr:spPr bwMode="auto">
        <a:xfrm xmlns:a="http://schemas.openxmlformats.org/drawingml/2006/main">
          <a:off x="1277268" y="4454922"/>
          <a:ext cx="461419" cy="4811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41148" rIns="0" bIns="0" anchor="t" upright="1"/>
        <a:lstStyle xmlns:a="http://schemas.openxmlformats.org/drawingml/2006/main"/>
        <a:p xmlns:a="http://schemas.openxmlformats.org/drawingml/2006/main">
          <a:pPr algn="l" rtl="0">
            <a:defRPr sz="1000"/>
          </a:pPr>
          <a:r>
            <a:rPr lang="de-DE" sz="2175" b="1" i="0" u="none" strike="noStrike" baseline="0">
              <a:solidFill>
                <a:srgbClr val="FFFFFF"/>
              </a:solidFill>
              <a:latin typeface="Arial"/>
              <a:cs typeface="Arial"/>
            </a:rPr>
            <a:t>1</a:t>
          </a:r>
        </a:p>
      </cdr:txBody>
    </cdr:sp>
  </cdr:relSizeAnchor>
</c:userShapes>
</file>

<file path=xl/drawings/drawing3.xml><?xml version="1.0" encoding="utf-8"?>
<c:userShapes xmlns:c="http://schemas.openxmlformats.org/drawingml/2006/chart">
  <cdr:relSizeAnchor xmlns:cdr="http://schemas.openxmlformats.org/drawingml/2006/chartDrawing">
    <cdr:from>
      <cdr:x>0.54516</cdr:x>
      <cdr:y>0.50296</cdr:y>
    </cdr:from>
    <cdr:to>
      <cdr:x>0.58987</cdr:x>
      <cdr:y>0.55949</cdr:y>
    </cdr:to>
    <cdr:sp macro="" textlink="">
      <cdr:nvSpPr>
        <cdr:cNvPr id="56321" name="Text Box 1"/>
        <cdr:cNvSpPr txBox="1">
          <a:spLocks xmlns:a="http://schemas.openxmlformats.org/drawingml/2006/main" noChangeArrowheads="1"/>
        </cdr:cNvSpPr>
      </cdr:nvSpPr>
      <cdr:spPr bwMode="auto">
        <a:xfrm xmlns:a="http://schemas.openxmlformats.org/drawingml/2006/main">
          <a:off x="4533760" y="3807003"/>
          <a:ext cx="371528" cy="4275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1</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dr:relSizeAnchor xmlns:cdr="http://schemas.openxmlformats.org/drawingml/2006/chartDrawing">
    <cdr:from>
      <cdr:x>0.76128</cdr:x>
      <cdr:y>0.4605</cdr:y>
    </cdr:from>
    <cdr:to>
      <cdr:x>0.80574</cdr:x>
      <cdr:y>0.51679</cdr:y>
    </cdr:to>
    <cdr:sp macro="" textlink="">
      <cdr:nvSpPr>
        <cdr:cNvPr id="56323" name="Text Box 3"/>
        <cdr:cNvSpPr txBox="1">
          <a:spLocks xmlns:a="http://schemas.openxmlformats.org/drawingml/2006/main" noChangeArrowheads="1"/>
        </cdr:cNvSpPr>
      </cdr:nvSpPr>
      <cdr:spPr bwMode="auto">
        <a:xfrm xmlns:a="http://schemas.openxmlformats.org/drawingml/2006/main">
          <a:off x="6329818" y="3485896"/>
          <a:ext cx="369475" cy="42565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3</a:t>
          </a:r>
          <a:endParaRPr lang="de-DE" sz="2000" b="1" i="0" u="none" strike="noStrike" baseline="0">
            <a:solidFill>
              <a:srgbClr val="000000"/>
            </a:solidFill>
            <a:latin typeface="Arial"/>
            <a:cs typeface="Arial"/>
          </a:endParaRPr>
        </a:p>
        <a:p xmlns:a="http://schemas.openxmlformats.org/drawingml/2006/main">
          <a:pPr algn="ctr" rtl="0">
            <a:defRPr sz="1000"/>
          </a:pPr>
          <a:r>
            <a:rPr lang="de-DE" sz="2000" b="1" i="0" u="none" strike="noStrike" baseline="0">
              <a:solidFill>
                <a:srgbClr val="000000"/>
              </a:solidFill>
              <a:latin typeface="Arial"/>
              <a:cs typeface="Arial"/>
            </a:rPr>
            <a:t>4</a:t>
          </a:r>
        </a:p>
      </cdr:txBody>
    </cdr:sp>
  </cdr:relSizeAnchor>
  <cdr:relSizeAnchor xmlns:cdr="http://schemas.openxmlformats.org/drawingml/2006/chartDrawing">
    <cdr:from>
      <cdr:x>0.14182</cdr:x>
      <cdr:y>0.46075</cdr:y>
    </cdr:from>
    <cdr:to>
      <cdr:x>0.18628</cdr:x>
      <cdr:y>0.51679</cdr:y>
    </cdr:to>
    <cdr:sp macro="" textlink="">
      <cdr:nvSpPr>
        <cdr:cNvPr id="56324" name="Text Box 4"/>
        <cdr:cNvSpPr txBox="1">
          <a:spLocks xmlns:a="http://schemas.openxmlformats.org/drawingml/2006/main" noChangeArrowheads="1"/>
        </cdr:cNvSpPr>
      </cdr:nvSpPr>
      <cdr:spPr bwMode="auto">
        <a:xfrm xmlns:a="http://schemas.openxmlformats.org/drawingml/2006/main">
          <a:off x="1181803" y="3487763"/>
          <a:ext cx="369475" cy="42378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4</a:t>
          </a:r>
        </a:p>
      </cdr:txBody>
    </cdr:sp>
  </cdr:relSizeAnchor>
  <cdr:relSizeAnchor xmlns:cdr="http://schemas.openxmlformats.org/drawingml/2006/chartDrawing">
    <cdr:from>
      <cdr:x>0.27915</cdr:x>
      <cdr:y>0.50296</cdr:y>
    </cdr:from>
    <cdr:to>
      <cdr:x>0.32361</cdr:x>
      <cdr:y>0.55949</cdr:y>
    </cdr:to>
    <cdr:sp macro="" textlink="">
      <cdr:nvSpPr>
        <cdr:cNvPr id="56325" name="Text Box 5"/>
        <cdr:cNvSpPr txBox="1">
          <a:spLocks xmlns:a="http://schemas.openxmlformats.org/drawingml/2006/main" noChangeArrowheads="1"/>
        </cdr:cNvSpPr>
      </cdr:nvSpPr>
      <cdr:spPr bwMode="auto">
        <a:xfrm xmlns:a="http://schemas.openxmlformats.org/drawingml/2006/main">
          <a:off x="2323070" y="3807003"/>
          <a:ext cx="369474" cy="4275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5</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466725</xdr:colOff>
      <xdr:row>34</xdr:row>
      <xdr:rowOff>28575</xdr:rowOff>
    </xdr:to>
    <xdr:graphicFrame macro="">
      <xdr:nvGraphicFramePr>
        <xdr:cNvPr id="440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2</xdr:col>
      <xdr:colOff>0</xdr:colOff>
      <xdr:row>0</xdr:row>
      <xdr:rowOff>0</xdr:rowOff>
    </xdr:from>
    <xdr:to>
      <xdr:col>14</xdr:col>
      <xdr:colOff>104775</xdr:colOff>
      <xdr:row>30</xdr:row>
      <xdr:rowOff>19050</xdr:rowOff>
    </xdr:to>
    <xdr:graphicFrame macro="">
      <xdr:nvGraphicFramePr>
        <xdr:cNvPr id="4505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2</xdr:col>
      <xdr:colOff>0</xdr:colOff>
      <xdr:row>0</xdr:row>
      <xdr:rowOff>0</xdr:rowOff>
    </xdr:from>
    <xdr:to>
      <xdr:col>14</xdr:col>
      <xdr:colOff>19050</xdr:colOff>
      <xdr:row>37</xdr:row>
      <xdr:rowOff>0</xdr:rowOff>
    </xdr:to>
    <xdr:graphicFrame macro="">
      <xdr:nvGraphicFramePr>
        <xdr:cNvPr id="4608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2</xdr:col>
      <xdr:colOff>0</xdr:colOff>
      <xdr:row>0</xdr:row>
      <xdr:rowOff>0</xdr:rowOff>
    </xdr:from>
    <xdr:to>
      <xdr:col>14</xdr:col>
      <xdr:colOff>57150</xdr:colOff>
      <xdr:row>36</xdr:row>
      <xdr:rowOff>114300</xdr:rowOff>
    </xdr:to>
    <xdr:graphicFrame macro="">
      <xdr:nvGraphicFramePr>
        <xdr:cNvPr id="4813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85725</xdr:colOff>
      <xdr:row>28</xdr:row>
      <xdr:rowOff>19050</xdr:rowOff>
    </xdr:to>
    <xdr:graphicFrame macro="">
      <xdr:nvGraphicFramePr>
        <xdr:cNvPr id="5017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209550</xdr:colOff>
      <xdr:row>22</xdr:row>
      <xdr:rowOff>152400</xdr:rowOff>
    </xdr:to>
    <xdr:graphicFrame macro="">
      <xdr:nvGraphicFramePr>
        <xdr:cNvPr id="5120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4</xdr:col>
      <xdr:colOff>466725</xdr:colOff>
      <xdr:row>0</xdr:row>
      <xdr:rowOff>76200</xdr:rowOff>
    </xdr:from>
    <xdr:to>
      <xdr:col>12</xdr:col>
      <xdr:colOff>200025</xdr:colOff>
      <xdr:row>28</xdr:row>
      <xdr:rowOff>85725</xdr:rowOff>
    </xdr:to>
    <xdr:graphicFrame macro="">
      <xdr:nvGraphicFramePr>
        <xdr:cNvPr id="430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28</xdr:row>
      <xdr:rowOff>152400</xdr:rowOff>
    </xdr:from>
    <xdr:to>
      <xdr:col>12</xdr:col>
      <xdr:colOff>276225</xdr:colOff>
      <xdr:row>51</xdr:row>
      <xdr:rowOff>133350</xdr:rowOff>
    </xdr:to>
    <xdr:graphicFrame macro="">
      <xdr:nvGraphicFramePr>
        <xdr:cNvPr id="4301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0.46773</cdr:x>
      <cdr:y>0.67743</cdr:y>
    </cdr:from>
    <cdr:to>
      <cdr:x>0.51</cdr:x>
      <cdr:y>0.74708</cdr:y>
    </cdr:to>
    <cdr:sp macro="" textlink="">
      <cdr:nvSpPr>
        <cdr:cNvPr id="60417" name="Text Box 1"/>
        <cdr:cNvSpPr txBox="1">
          <a:spLocks xmlns:a="http://schemas.openxmlformats.org/drawingml/2006/main" noChangeArrowheads="1"/>
        </cdr:cNvSpPr>
      </cdr:nvSpPr>
      <cdr:spPr bwMode="auto">
        <a:xfrm xmlns:a="http://schemas.openxmlformats.org/drawingml/2006/main">
          <a:off x="4085161" y="4132810"/>
          <a:ext cx="368918" cy="42455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1</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dr:relSizeAnchor xmlns:cdr="http://schemas.openxmlformats.org/drawingml/2006/chartDrawing">
    <cdr:from>
      <cdr:x>0.67043</cdr:x>
      <cdr:y>0.62034</cdr:y>
    </cdr:from>
    <cdr:to>
      <cdr:x>0.71345</cdr:x>
      <cdr:y>0.69072</cdr:y>
    </cdr:to>
    <cdr:sp macro="" textlink="">
      <cdr:nvSpPr>
        <cdr:cNvPr id="60418" name="Text Box 2"/>
        <cdr:cNvSpPr txBox="1">
          <a:spLocks xmlns:a="http://schemas.openxmlformats.org/drawingml/2006/main" noChangeArrowheads="1"/>
        </cdr:cNvSpPr>
      </cdr:nvSpPr>
      <cdr:spPr bwMode="auto">
        <a:xfrm xmlns:a="http://schemas.openxmlformats.org/drawingml/2006/main">
          <a:off x="5854240" y="3784767"/>
          <a:ext cx="375389" cy="42905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0</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dr:relSizeAnchor xmlns:cdr="http://schemas.openxmlformats.org/drawingml/2006/chartDrawing">
    <cdr:from>
      <cdr:x>0.26848</cdr:x>
      <cdr:y>0.67743</cdr:y>
    </cdr:from>
    <cdr:to>
      <cdr:x>0.30952</cdr:x>
      <cdr:y>0.73822</cdr:y>
    </cdr:to>
    <cdr:sp macro="" textlink="">
      <cdr:nvSpPr>
        <cdr:cNvPr id="60419" name="Text Box 3"/>
        <cdr:cNvSpPr txBox="1">
          <a:spLocks xmlns:a="http://schemas.openxmlformats.org/drawingml/2006/main" noChangeArrowheads="1"/>
        </cdr:cNvSpPr>
      </cdr:nvSpPr>
      <cdr:spPr bwMode="auto">
        <a:xfrm xmlns:a="http://schemas.openxmlformats.org/drawingml/2006/main">
          <a:off x="2346287" y="4132810"/>
          <a:ext cx="358130" cy="3705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41148" rIns="0" bIns="0" anchor="t" upright="1"/>
        <a:lstStyle xmlns:a="http://schemas.openxmlformats.org/drawingml/2006/main"/>
        <a:p xmlns:a="http://schemas.openxmlformats.org/drawingml/2006/main">
          <a:pPr algn="l" rtl="0">
            <a:defRPr sz="1000"/>
          </a:pPr>
          <a:r>
            <a:rPr lang="de-DE" sz="2000" b="1" i="0" u="none" strike="noStrike" baseline="0">
              <a:solidFill>
                <a:srgbClr val="FFFFFF"/>
              </a:solidFill>
              <a:latin typeface="Arial"/>
              <a:cs typeface="Arial"/>
            </a:rPr>
            <a:t>2</a:t>
          </a:r>
        </a:p>
      </cdr:txBody>
    </cdr:sp>
  </cdr:relSizeAnchor>
  <cdr:relSizeAnchor xmlns:cdr="http://schemas.openxmlformats.org/drawingml/2006/chartDrawing">
    <cdr:from>
      <cdr:x>0.21509</cdr:x>
      <cdr:y>0.69121</cdr:y>
    </cdr:from>
    <cdr:to>
      <cdr:x>0.26156</cdr:x>
      <cdr:y>0.74757</cdr:y>
    </cdr:to>
    <cdr:sp macro="" textlink="">
      <cdr:nvSpPr>
        <cdr:cNvPr id="60420" name="Text Box 4"/>
        <cdr:cNvSpPr txBox="1">
          <a:spLocks xmlns:a="http://schemas.openxmlformats.org/drawingml/2006/main" noChangeArrowheads="1"/>
        </cdr:cNvSpPr>
      </cdr:nvSpPr>
      <cdr:spPr bwMode="auto">
        <a:xfrm xmlns:a="http://schemas.openxmlformats.org/drawingml/2006/main">
          <a:off x="1880286" y="4216821"/>
          <a:ext cx="405593" cy="343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41148" rIns="0" bIns="0" anchor="t" upright="1"/>
        <a:lstStyle xmlns:a="http://schemas.openxmlformats.org/drawingml/2006/main"/>
        <a:p xmlns:a="http://schemas.openxmlformats.org/drawingml/2006/main">
          <a:pPr algn="l" rtl="0">
            <a:defRPr sz="1000"/>
          </a:pPr>
          <a:r>
            <a:rPr lang="de-DE" sz="2000" b="1" i="0" u="none" strike="noStrike" baseline="0">
              <a:solidFill>
                <a:srgbClr val="FFFFFF"/>
              </a:solidFill>
              <a:latin typeface="Arial"/>
              <a:cs typeface="Arial"/>
            </a:rPr>
            <a:t>2</a:t>
          </a:r>
        </a:p>
      </cdr:txBody>
    </cdr:sp>
  </cdr:relSizeAnchor>
</c:userShapes>
</file>

<file path=xl/drawings/drawing5.xml><?xml version="1.0" encoding="utf-8"?>
<xdr:wsDr xmlns:xdr="http://schemas.openxmlformats.org/drawingml/2006/spreadsheetDrawing" xmlns:a="http://schemas.openxmlformats.org/drawingml/2006/main">
  <xdr:twoCellAnchor>
    <xdr:from>
      <xdr:col>92</xdr:col>
      <xdr:colOff>381000</xdr:colOff>
      <xdr:row>0</xdr:row>
      <xdr:rowOff>57150</xdr:rowOff>
    </xdr:from>
    <xdr:to>
      <xdr:col>106</xdr:col>
      <xdr:colOff>66675</xdr:colOff>
      <xdr:row>8</xdr:row>
      <xdr:rowOff>266700</xdr:rowOff>
    </xdr:to>
    <xdr:graphicFrame macro="">
      <xdr:nvGraphicFramePr>
        <xdr:cNvPr id="2150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92</xdr:col>
      <xdr:colOff>342900</xdr:colOff>
      <xdr:row>9</xdr:row>
      <xdr:rowOff>123825</xdr:rowOff>
    </xdr:from>
    <xdr:to>
      <xdr:col>104</xdr:col>
      <xdr:colOff>428625</xdr:colOff>
      <xdr:row>26</xdr:row>
      <xdr:rowOff>38100</xdr:rowOff>
    </xdr:to>
    <xdr:graphicFrame macro="">
      <xdr:nvGraphicFramePr>
        <xdr:cNvPr id="2150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92</xdr:col>
      <xdr:colOff>600075</xdr:colOff>
      <xdr:row>65</xdr:row>
      <xdr:rowOff>47625</xdr:rowOff>
    </xdr:from>
    <xdr:to>
      <xdr:col>104</xdr:col>
      <xdr:colOff>647700</xdr:colOff>
      <xdr:row>100</xdr:row>
      <xdr:rowOff>133350</xdr:rowOff>
    </xdr:to>
    <xdr:graphicFrame macro="">
      <xdr:nvGraphicFramePr>
        <xdr:cNvPr id="2150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92</xdr:col>
      <xdr:colOff>552450</xdr:colOff>
      <xdr:row>27</xdr:row>
      <xdr:rowOff>57150</xdr:rowOff>
    </xdr:from>
    <xdr:to>
      <xdr:col>104</xdr:col>
      <xdr:colOff>561975</xdr:colOff>
      <xdr:row>64</xdr:row>
      <xdr:rowOff>38100</xdr:rowOff>
    </xdr:to>
    <xdr:graphicFrame macro="">
      <xdr:nvGraphicFramePr>
        <xdr:cNvPr id="2151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21</xdr:row>
      <xdr:rowOff>0</xdr:rowOff>
    </xdr:from>
    <xdr:to>
      <xdr:col>28</xdr:col>
      <xdr:colOff>28575</xdr:colOff>
      <xdr:row>36</xdr:row>
      <xdr:rowOff>123825</xdr:rowOff>
    </xdr:to>
    <xdr:graphicFrame macro="">
      <xdr:nvGraphicFramePr>
        <xdr:cNvPr id="21513"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76200</xdr:colOff>
      <xdr:row>39</xdr:row>
      <xdr:rowOff>180975</xdr:rowOff>
    </xdr:from>
    <xdr:to>
      <xdr:col>5</xdr:col>
      <xdr:colOff>438150</xdr:colOff>
      <xdr:row>40</xdr:row>
      <xdr:rowOff>142875</xdr:rowOff>
    </xdr:to>
    <xdr:sp macro="" textlink="">
      <xdr:nvSpPr>
        <xdr:cNvPr id="21514" name="Text Box 10"/>
        <xdr:cNvSpPr txBox="1">
          <a:spLocks noChangeArrowheads="1"/>
        </xdr:cNvSpPr>
      </xdr:nvSpPr>
      <xdr:spPr bwMode="auto">
        <a:xfrm>
          <a:off x="3543300" y="18126075"/>
          <a:ext cx="361950" cy="428625"/>
        </a:xfrm>
        <a:prstGeom prst="rect">
          <a:avLst/>
        </a:prstGeom>
        <a:noFill/>
        <a:ln w="1">
          <a:noFill/>
          <a:miter lim="800000"/>
          <a:headEnd/>
          <a:tailEnd/>
        </a:ln>
        <a:effectLst/>
      </xdr:spPr>
      <xdr:txBody>
        <a:bodyPr vertOverflow="clip" wrap="square" lIns="45720" tIns="41148" rIns="45720" bIns="41148" anchor="ctr" upright="1"/>
        <a:lstStyle/>
        <a:p>
          <a:pPr algn="ctr" rtl="0">
            <a:defRPr sz="1000"/>
          </a:pPr>
          <a:r>
            <a:rPr lang="de-DE" sz="2000" b="1" i="0" u="none" strike="noStrike" baseline="0">
              <a:solidFill>
                <a:srgbClr val="FFFFFF"/>
              </a:solidFill>
              <a:latin typeface="Arial"/>
              <a:cs typeface="Arial"/>
            </a:rPr>
            <a:t>3</a:t>
          </a:r>
          <a:endParaRPr lang="de-DE" sz="2000" b="1" i="0" u="none" strike="noStrike" baseline="0">
            <a:solidFill>
              <a:srgbClr val="000000"/>
            </a:solidFill>
            <a:latin typeface="Arial"/>
            <a:cs typeface="Arial"/>
          </a:endParaRPr>
        </a:p>
        <a:p>
          <a:pPr algn="ctr" rtl="0">
            <a:defRPr sz="1000"/>
          </a:pPr>
          <a:r>
            <a:rPr lang="de-DE" sz="2000" b="1" i="0" u="none" strike="noStrike" baseline="0">
              <a:solidFill>
                <a:srgbClr val="000000"/>
              </a:solidFill>
              <a:latin typeface="Arial"/>
              <a:cs typeface="Arial"/>
            </a:rPr>
            <a:t>4</a:t>
          </a:r>
        </a:p>
      </xdr:txBody>
    </xdr:sp>
    <xdr:clientData/>
  </xdr:twoCellAnchor>
  <xdr:twoCellAnchor>
    <xdr:from>
      <xdr:col>5</xdr:col>
      <xdr:colOff>76200</xdr:colOff>
      <xdr:row>39</xdr:row>
      <xdr:rowOff>180975</xdr:rowOff>
    </xdr:from>
    <xdr:to>
      <xdr:col>5</xdr:col>
      <xdr:colOff>438150</xdr:colOff>
      <xdr:row>40</xdr:row>
      <xdr:rowOff>142875</xdr:rowOff>
    </xdr:to>
    <xdr:sp macro="" textlink="">
      <xdr:nvSpPr>
        <xdr:cNvPr id="21515" name="Text Box 11"/>
        <xdr:cNvSpPr txBox="1">
          <a:spLocks noChangeArrowheads="1"/>
        </xdr:cNvSpPr>
      </xdr:nvSpPr>
      <xdr:spPr bwMode="auto">
        <a:xfrm>
          <a:off x="3543300" y="18126075"/>
          <a:ext cx="361950" cy="428625"/>
        </a:xfrm>
        <a:prstGeom prst="rect">
          <a:avLst/>
        </a:prstGeom>
        <a:noFill/>
        <a:ln w="1">
          <a:noFill/>
          <a:miter lim="800000"/>
          <a:headEnd/>
          <a:tailEnd/>
        </a:ln>
        <a:effectLst/>
      </xdr:spPr>
      <xdr:txBody>
        <a:bodyPr vertOverflow="clip" wrap="square" lIns="45720" tIns="41148" rIns="45720" bIns="41148" anchor="ctr" upright="1"/>
        <a:lstStyle/>
        <a:p>
          <a:pPr algn="ctr" rtl="0">
            <a:defRPr sz="1000"/>
          </a:pPr>
          <a:r>
            <a:rPr lang="de-DE" sz="2000" b="1" i="0" u="none" strike="noStrike" baseline="0">
              <a:solidFill>
                <a:srgbClr val="FFFFFF"/>
              </a:solidFill>
              <a:latin typeface="Arial"/>
              <a:cs typeface="Arial"/>
            </a:rPr>
            <a:t>3</a:t>
          </a:r>
          <a:endParaRPr lang="de-DE" sz="2000" b="1" i="0" u="none" strike="noStrike" baseline="0">
            <a:solidFill>
              <a:srgbClr val="000000"/>
            </a:solidFill>
            <a:latin typeface="Arial"/>
            <a:cs typeface="Arial"/>
          </a:endParaRPr>
        </a:p>
        <a:p>
          <a:pPr algn="ctr" rtl="0">
            <a:defRPr sz="1000"/>
          </a:pPr>
          <a:r>
            <a:rPr lang="de-DE" sz="2000" b="1" i="0" u="none" strike="noStrike" baseline="0">
              <a:solidFill>
                <a:srgbClr val="000000"/>
              </a:solidFill>
              <a:latin typeface="Arial"/>
              <a:cs typeface="Arial"/>
            </a:rPr>
            <a:t>4</a:t>
          </a:r>
        </a:p>
      </xdr:txBody>
    </xdr:sp>
    <xdr:clientData/>
  </xdr:twoCellAnchor>
  <xdr:twoCellAnchor>
    <xdr:from>
      <xdr:col>5</xdr:col>
      <xdr:colOff>0</xdr:colOff>
      <xdr:row>38</xdr:row>
      <xdr:rowOff>0</xdr:rowOff>
    </xdr:from>
    <xdr:to>
      <xdr:col>28</xdr:col>
      <xdr:colOff>28575</xdr:colOff>
      <xdr:row>65</xdr:row>
      <xdr:rowOff>85725</xdr:rowOff>
    </xdr:to>
    <xdr:graphicFrame macro="">
      <xdr:nvGraphicFramePr>
        <xdr:cNvPr id="2151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68</xdr:row>
      <xdr:rowOff>0</xdr:rowOff>
    </xdr:from>
    <xdr:to>
      <xdr:col>27</xdr:col>
      <xdr:colOff>219075</xdr:colOff>
      <xdr:row>107</xdr:row>
      <xdr:rowOff>95250</xdr:rowOff>
    </xdr:to>
    <xdr:graphicFrame macro="">
      <xdr:nvGraphicFramePr>
        <xdr:cNvPr id="21518"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0.59458</cdr:x>
      <cdr:y>0.74171</cdr:y>
    </cdr:from>
    <cdr:to>
      <cdr:x>0.64459</cdr:x>
      <cdr:y>0.8051</cdr:y>
    </cdr:to>
    <cdr:sp macro="" textlink="">
      <cdr:nvSpPr>
        <cdr:cNvPr id="63489" name="Text Box 1"/>
        <cdr:cNvSpPr txBox="1">
          <a:spLocks xmlns:a="http://schemas.openxmlformats.org/drawingml/2006/main" noChangeArrowheads="1"/>
        </cdr:cNvSpPr>
      </cdr:nvSpPr>
      <cdr:spPr bwMode="auto">
        <a:xfrm xmlns:a="http://schemas.openxmlformats.org/drawingml/2006/main">
          <a:off x="5864741" y="5266452"/>
          <a:ext cx="493038" cy="44980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225" b="1" i="0" u="none" strike="noStrike" baseline="0">
              <a:solidFill>
                <a:srgbClr val="FFFFFF"/>
              </a:solidFill>
              <a:latin typeface="Arial"/>
              <a:cs typeface="Arial"/>
            </a:rPr>
            <a:t>5</a:t>
          </a:r>
        </a:p>
      </cdr:txBody>
    </cdr:sp>
  </cdr:relSizeAnchor>
  <cdr:relSizeAnchor xmlns:cdr="http://schemas.openxmlformats.org/drawingml/2006/chartDrawing">
    <cdr:from>
      <cdr:x>0.52377</cdr:x>
      <cdr:y>0.76243</cdr:y>
    </cdr:from>
    <cdr:to>
      <cdr:x>0.56809</cdr:x>
      <cdr:y>0.83223</cdr:y>
    </cdr:to>
    <cdr:sp macro="" textlink="">
      <cdr:nvSpPr>
        <cdr:cNvPr id="63490" name="Text Box 2"/>
        <cdr:cNvSpPr txBox="1">
          <a:spLocks xmlns:a="http://schemas.openxmlformats.org/drawingml/2006/main" noChangeArrowheads="1"/>
        </cdr:cNvSpPr>
      </cdr:nvSpPr>
      <cdr:spPr bwMode="auto">
        <a:xfrm xmlns:a="http://schemas.openxmlformats.org/drawingml/2006/main">
          <a:off x="5166678" y="5413470"/>
          <a:ext cx="436899" cy="49531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225" b="1" i="0" u="none" strike="noStrike" baseline="0">
              <a:solidFill>
                <a:srgbClr val="FFFFFF"/>
              </a:solidFill>
              <a:latin typeface="Arial"/>
              <a:cs typeface="Arial"/>
            </a:rPr>
            <a:t>4</a:t>
          </a:r>
          <a:endParaRPr lang="de-DE" sz="2225" b="1" i="0" u="none" strike="noStrike" baseline="0">
            <a:solidFill>
              <a:srgbClr val="000000"/>
            </a:solidFill>
            <a:latin typeface="Arial"/>
            <a:cs typeface="Arial"/>
          </a:endParaRPr>
        </a:p>
        <a:p xmlns:a="http://schemas.openxmlformats.org/drawingml/2006/main">
          <a:pPr algn="ctr" rtl="0">
            <a:defRPr sz="1000"/>
          </a:pPr>
          <a:r>
            <a:rPr lang="de-DE" sz="2225" b="1" i="0" u="none" strike="noStrike" baseline="0">
              <a:solidFill>
                <a:srgbClr val="000000"/>
              </a:solidFill>
              <a:latin typeface="Arial"/>
              <a:cs typeface="Arial"/>
            </a:rPr>
            <a:t>4</a:t>
          </a:r>
        </a:p>
      </cdr:txBody>
    </cdr:sp>
  </cdr:relSizeAnchor>
  <cdr:relSizeAnchor xmlns:cdr="http://schemas.openxmlformats.org/drawingml/2006/chartDrawing">
    <cdr:from>
      <cdr:x>0.43711</cdr:x>
      <cdr:y>0.78611</cdr:y>
    </cdr:from>
    <cdr:to>
      <cdr:x>0.47796</cdr:x>
      <cdr:y>0.85517</cdr:y>
    </cdr:to>
    <cdr:sp macro="" textlink="">
      <cdr:nvSpPr>
        <cdr:cNvPr id="63491" name="Text Box 3"/>
        <cdr:cNvSpPr txBox="1">
          <a:spLocks xmlns:a="http://schemas.openxmlformats.org/drawingml/2006/main" noChangeArrowheads="1"/>
        </cdr:cNvSpPr>
      </cdr:nvSpPr>
      <cdr:spPr bwMode="auto">
        <a:xfrm xmlns:a="http://schemas.openxmlformats.org/drawingml/2006/main">
          <a:off x="4312404" y="5581491"/>
          <a:ext cx="402729" cy="49006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225" b="1" i="0" u="none" strike="noStrike" baseline="0">
              <a:solidFill>
                <a:srgbClr val="FFFFFF"/>
              </a:solidFill>
              <a:latin typeface="Arial"/>
              <a:cs typeface="Arial"/>
            </a:rPr>
            <a:t>4</a:t>
          </a:r>
          <a:endParaRPr lang="de-DE" sz="2225" b="1" i="0" u="none" strike="noStrike" baseline="0">
            <a:solidFill>
              <a:srgbClr val="000000"/>
            </a:solidFill>
            <a:latin typeface="Arial"/>
            <a:cs typeface="Arial"/>
          </a:endParaRPr>
        </a:p>
        <a:p xmlns:a="http://schemas.openxmlformats.org/drawingml/2006/main">
          <a:pPr algn="ctr" rtl="0">
            <a:defRPr sz="1000"/>
          </a:pPr>
          <a:r>
            <a:rPr lang="de-DE" sz="2225" b="1" i="0" u="none" strike="noStrike" baseline="0">
              <a:solidFill>
                <a:srgbClr val="000000"/>
              </a:solidFill>
              <a:latin typeface="Arial"/>
              <a:cs typeface="Arial"/>
            </a:rPr>
            <a:t>4</a:t>
          </a:r>
        </a:p>
      </cdr:txBody>
    </cdr:sp>
  </cdr:relSizeAnchor>
  <cdr:relSizeAnchor xmlns:cdr="http://schemas.openxmlformats.org/drawingml/2006/chartDrawing">
    <cdr:from>
      <cdr:x>0.3153</cdr:x>
      <cdr:y>0.77427</cdr:y>
    </cdr:from>
    <cdr:to>
      <cdr:x>0.35863</cdr:x>
      <cdr:y>0.83322</cdr:y>
    </cdr:to>
    <cdr:sp macro="" textlink="">
      <cdr:nvSpPr>
        <cdr:cNvPr id="63492" name="Text Box 4"/>
        <cdr:cNvSpPr txBox="1">
          <a:spLocks xmlns:a="http://schemas.openxmlformats.org/drawingml/2006/main" noChangeArrowheads="1"/>
        </cdr:cNvSpPr>
      </cdr:nvSpPr>
      <cdr:spPr bwMode="auto">
        <a:xfrm xmlns:a="http://schemas.openxmlformats.org/drawingml/2006/main">
          <a:off x="3111540" y="5497481"/>
          <a:ext cx="427136" cy="41830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225" b="1" i="0" u="none" strike="noStrike" baseline="0">
              <a:solidFill>
                <a:srgbClr val="FFFFFF"/>
              </a:solidFill>
              <a:latin typeface="Arial"/>
              <a:cs typeface="Arial"/>
            </a:rPr>
            <a:t>4</a:t>
          </a:r>
        </a:p>
        <a:p xmlns:a="http://schemas.openxmlformats.org/drawingml/2006/main">
          <a:pPr algn="ctr" rtl="0">
            <a:defRPr sz="1000"/>
          </a:pPr>
          <a:r>
            <a:rPr lang="de-DE" sz="2225" b="1" i="0" u="none" strike="noStrike" baseline="0">
              <a:solidFill>
                <a:srgbClr val="FFFFFF"/>
              </a:solidFill>
              <a:latin typeface="Arial"/>
              <a:cs typeface="Arial"/>
            </a:rPr>
            <a:t>4</a:t>
          </a:r>
        </a:p>
      </cdr:txBody>
    </cdr:sp>
  </cdr:relSizeAnchor>
  <cdr:relSizeAnchor xmlns:cdr="http://schemas.openxmlformats.org/drawingml/2006/chartDrawing">
    <cdr:from>
      <cdr:x>0.23707</cdr:x>
      <cdr:y>0.77427</cdr:y>
    </cdr:from>
    <cdr:to>
      <cdr:x>0.27965</cdr:x>
      <cdr:y>0.83322</cdr:y>
    </cdr:to>
    <cdr:sp macro="" textlink="">
      <cdr:nvSpPr>
        <cdr:cNvPr id="63493" name="Text Box 5"/>
        <cdr:cNvSpPr txBox="1">
          <a:spLocks xmlns:a="http://schemas.openxmlformats.org/drawingml/2006/main" noChangeArrowheads="1"/>
        </cdr:cNvSpPr>
      </cdr:nvSpPr>
      <cdr:spPr bwMode="auto">
        <a:xfrm xmlns:a="http://schemas.openxmlformats.org/drawingml/2006/main">
          <a:off x="2340253" y="5497481"/>
          <a:ext cx="419814" cy="41830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225" b="1" i="0" u="none" strike="noStrike" baseline="0">
              <a:solidFill>
                <a:srgbClr val="FFFFFF"/>
              </a:solidFill>
              <a:latin typeface="Arial"/>
              <a:cs typeface="Arial"/>
            </a:rPr>
            <a:t>4</a:t>
          </a:r>
          <a:endParaRPr lang="de-DE" sz="2225" b="1" i="0" u="none" strike="noStrike" baseline="0">
            <a:solidFill>
              <a:srgbClr val="000000"/>
            </a:solidFill>
            <a:latin typeface="Arial"/>
            <a:cs typeface="Arial"/>
          </a:endParaRPr>
        </a:p>
        <a:p xmlns:a="http://schemas.openxmlformats.org/drawingml/2006/main">
          <a:pPr algn="ctr" rtl="0">
            <a:defRPr sz="1000"/>
          </a:pPr>
          <a:r>
            <a:rPr lang="de-DE" sz="2225" b="1" i="0" u="none" strike="noStrike" baseline="0">
              <a:solidFill>
                <a:srgbClr val="000000"/>
              </a:solidFill>
              <a:latin typeface="Arial"/>
              <a:cs typeface="Arial"/>
            </a:rPr>
            <a:t>4</a:t>
          </a:r>
        </a:p>
      </cdr:txBody>
    </cdr:sp>
  </cdr:relSizeAnchor>
  <cdr:relSizeAnchor xmlns:cdr="http://schemas.openxmlformats.org/drawingml/2006/chartDrawing">
    <cdr:from>
      <cdr:x>0.16799</cdr:x>
      <cdr:y>0.7422</cdr:y>
    </cdr:from>
    <cdr:to>
      <cdr:x>0.21057</cdr:x>
      <cdr:y>0.80066</cdr:y>
    </cdr:to>
    <cdr:sp macro="" textlink="">
      <cdr:nvSpPr>
        <cdr:cNvPr id="63494" name="Text Box 6"/>
        <cdr:cNvSpPr txBox="1">
          <a:spLocks xmlns:a="http://schemas.openxmlformats.org/drawingml/2006/main" noChangeArrowheads="1"/>
        </cdr:cNvSpPr>
      </cdr:nvSpPr>
      <cdr:spPr bwMode="auto">
        <a:xfrm xmlns:a="http://schemas.openxmlformats.org/drawingml/2006/main">
          <a:off x="1659275" y="5269952"/>
          <a:ext cx="419814" cy="41480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225" b="1" i="0" u="none" strike="noStrike" baseline="0">
              <a:solidFill>
                <a:srgbClr val="FFFFFF"/>
              </a:solidFill>
              <a:latin typeface="Arial"/>
              <a:cs typeface="Arial"/>
            </a:rPr>
            <a:t>4</a:t>
          </a:r>
          <a:endParaRPr lang="de-DE" sz="2225" b="1" i="0" u="none" strike="noStrike" baseline="0">
            <a:solidFill>
              <a:srgbClr val="000000"/>
            </a:solidFill>
            <a:latin typeface="Arial"/>
            <a:cs typeface="Arial"/>
          </a:endParaRPr>
        </a:p>
        <a:p xmlns:a="http://schemas.openxmlformats.org/drawingml/2006/main">
          <a:pPr algn="ctr" rtl="0">
            <a:defRPr sz="1000"/>
          </a:pPr>
          <a:r>
            <a:rPr lang="de-DE" sz="2225" b="1" i="0" u="none" strike="noStrike" baseline="0">
              <a:solidFill>
                <a:srgbClr val="000000"/>
              </a:solidFill>
              <a:latin typeface="Arial"/>
              <a:cs typeface="Arial"/>
            </a:rPr>
            <a:t>4</a:t>
          </a:r>
        </a:p>
      </cdr:txBody>
    </cdr:sp>
  </cdr:relSizeAnchor>
</c:userShapes>
</file>

<file path=xl/drawings/drawing7.xml><?xml version="1.0" encoding="utf-8"?>
<c:userShapes xmlns:c="http://schemas.openxmlformats.org/drawingml/2006/chart">
  <cdr:relSizeAnchor xmlns:cdr="http://schemas.openxmlformats.org/drawingml/2006/chartDrawing">
    <cdr:from>
      <cdr:x>0.59532</cdr:x>
      <cdr:y>0.46248</cdr:y>
    </cdr:from>
    <cdr:to>
      <cdr:x>0.64236</cdr:x>
      <cdr:y>0.53308</cdr:y>
    </cdr:to>
    <cdr:sp macro="" textlink="">
      <cdr:nvSpPr>
        <cdr:cNvPr id="92161" name="Text Box 1"/>
        <cdr:cNvSpPr txBox="1">
          <a:spLocks xmlns:a="http://schemas.openxmlformats.org/drawingml/2006/main" noChangeArrowheads="1"/>
        </cdr:cNvSpPr>
      </cdr:nvSpPr>
      <cdr:spPr bwMode="auto">
        <a:xfrm xmlns:a="http://schemas.openxmlformats.org/drawingml/2006/main">
          <a:off x="5872063" y="3505232"/>
          <a:ext cx="463749" cy="53461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375" b="1" i="0" u="none" strike="noStrike" baseline="0">
              <a:solidFill>
                <a:srgbClr val="FFFFFF"/>
              </a:solidFill>
              <a:latin typeface="Arial"/>
              <a:cs typeface="Arial"/>
            </a:rPr>
            <a:t>1</a:t>
          </a:r>
          <a:endParaRPr lang="de-DE" sz="2375" b="1" i="0" u="none" strike="noStrike" baseline="0">
            <a:solidFill>
              <a:srgbClr val="000000"/>
            </a:solidFill>
            <a:latin typeface="Arial"/>
            <a:cs typeface="Arial"/>
          </a:endParaRPr>
        </a:p>
        <a:p xmlns:a="http://schemas.openxmlformats.org/drawingml/2006/main">
          <a:pPr algn="ctr" rtl="0">
            <a:defRPr sz="1000"/>
          </a:pPr>
          <a:endParaRPr lang="de-DE" sz="2375" b="1" i="0" u="none" strike="noStrike" baseline="0">
            <a:solidFill>
              <a:srgbClr val="000000"/>
            </a:solidFill>
            <a:latin typeface="Arial"/>
            <a:cs typeface="Arial"/>
          </a:endParaRPr>
        </a:p>
      </cdr:txBody>
    </cdr:sp>
  </cdr:relSizeAnchor>
  <cdr:relSizeAnchor xmlns:cdr="http://schemas.openxmlformats.org/drawingml/2006/chartDrawing">
    <cdr:from>
      <cdr:x>0.8486</cdr:x>
      <cdr:y>0.40101</cdr:y>
    </cdr:from>
    <cdr:to>
      <cdr:x>0.89564</cdr:x>
      <cdr:y>0.47161</cdr:y>
    </cdr:to>
    <cdr:sp macro="" textlink="">
      <cdr:nvSpPr>
        <cdr:cNvPr id="92162" name="Text Box 2"/>
        <cdr:cNvSpPr txBox="1">
          <a:spLocks xmlns:a="http://schemas.openxmlformats.org/drawingml/2006/main" noChangeArrowheads="1"/>
        </cdr:cNvSpPr>
      </cdr:nvSpPr>
      <cdr:spPr bwMode="auto">
        <a:xfrm xmlns:a="http://schemas.openxmlformats.org/drawingml/2006/main">
          <a:off x="8368983" y="3039781"/>
          <a:ext cx="463748" cy="53461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375" b="1" i="0" u="none" strike="noStrike" baseline="0">
              <a:solidFill>
                <a:srgbClr val="FFFFFF"/>
              </a:solidFill>
              <a:latin typeface="Arial"/>
              <a:cs typeface="Arial"/>
            </a:rPr>
            <a:t>3</a:t>
          </a:r>
          <a:endParaRPr lang="de-DE" sz="2375" b="1" i="0" u="none" strike="noStrike" baseline="0">
            <a:solidFill>
              <a:srgbClr val="000000"/>
            </a:solidFill>
            <a:latin typeface="Arial"/>
            <a:cs typeface="Arial"/>
          </a:endParaRPr>
        </a:p>
        <a:p xmlns:a="http://schemas.openxmlformats.org/drawingml/2006/main">
          <a:pPr algn="ctr" rtl="0">
            <a:defRPr sz="1000"/>
          </a:pPr>
          <a:endParaRPr lang="de-DE" sz="2375" b="1" i="0" u="none" strike="noStrike" baseline="0">
            <a:solidFill>
              <a:srgbClr val="000000"/>
            </a:solidFill>
            <a:latin typeface="Arial"/>
            <a:cs typeface="Arial"/>
          </a:endParaRPr>
        </a:p>
      </cdr:txBody>
    </cdr:sp>
  </cdr:relSizeAnchor>
  <cdr:relSizeAnchor xmlns:cdr="http://schemas.openxmlformats.org/drawingml/2006/chartDrawing">
    <cdr:from>
      <cdr:x>0.22815</cdr:x>
      <cdr:y>0.42298</cdr:y>
    </cdr:from>
    <cdr:to>
      <cdr:x>0.27519</cdr:x>
      <cdr:y>0.49333</cdr:y>
    </cdr:to>
    <cdr:sp macro="" textlink="">
      <cdr:nvSpPr>
        <cdr:cNvPr id="92163" name="Text Box 3"/>
        <cdr:cNvSpPr txBox="1">
          <a:spLocks xmlns:a="http://schemas.openxmlformats.org/drawingml/2006/main" noChangeArrowheads="1"/>
        </cdr:cNvSpPr>
      </cdr:nvSpPr>
      <cdr:spPr bwMode="auto">
        <a:xfrm xmlns:a="http://schemas.openxmlformats.org/drawingml/2006/main">
          <a:off x="2252385" y="3206147"/>
          <a:ext cx="463748" cy="53274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375" b="1" i="0" u="none" strike="noStrike" baseline="0">
              <a:solidFill>
                <a:srgbClr val="FFFFFF"/>
              </a:solidFill>
              <a:latin typeface="Arial"/>
              <a:cs typeface="Arial"/>
            </a:rPr>
            <a:t>3</a:t>
          </a:r>
        </a:p>
      </cdr:txBody>
    </cdr:sp>
  </cdr:relSizeAnchor>
  <cdr:relSizeAnchor xmlns:cdr="http://schemas.openxmlformats.org/drawingml/2006/chartDrawing">
    <cdr:from>
      <cdr:x>0.32793</cdr:x>
      <cdr:y>0.45285</cdr:y>
    </cdr:from>
    <cdr:to>
      <cdr:x>0.37497</cdr:x>
      <cdr:y>0.5237</cdr:y>
    </cdr:to>
    <cdr:sp macro="" textlink="">
      <cdr:nvSpPr>
        <cdr:cNvPr id="92164" name="Text Box 4"/>
        <cdr:cNvSpPr txBox="1">
          <a:spLocks xmlns:a="http://schemas.openxmlformats.org/drawingml/2006/main" noChangeArrowheads="1"/>
        </cdr:cNvSpPr>
      </cdr:nvSpPr>
      <cdr:spPr bwMode="auto">
        <a:xfrm xmlns:a="http://schemas.openxmlformats.org/drawingml/2006/main">
          <a:off x="3236020" y="3432330"/>
          <a:ext cx="463748" cy="53648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375" b="1" i="0" u="none" strike="noStrike" baseline="0">
              <a:solidFill>
                <a:srgbClr val="FFFFFF"/>
              </a:solidFill>
              <a:latin typeface="Arial"/>
              <a:cs typeface="Arial"/>
            </a:rPr>
            <a:t>5</a:t>
          </a:r>
          <a:endParaRPr lang="de-DE" sz="2375" b="1" i="0" u="none" strike="noStrike" baseline="0">
            <a:solidFill>
              <a:srgbClr val="000000"/>
            </a:solidFill>
            <a:latin typeface="Arial"/>
            <a:cs typeface="Arial"/>
          </a:endParaRPr>
        </a:p>
        <a:p xmlns:a="http://schemas.openxmlformats.org/drawingml/2006/main">
          <a:pPr algn="ctr" rtl="0">
            <a:defRPr sz="1000"/>
          </a:pPr>
          <a:endParaRPr lang="de-DE" sz="2375" b="1" i="0" u="none" strike="noStrike" baseline="0">
            <a:solidFill>
              <a:srgbClr val="000000"/>
            </a:solidFill>
            <a:latin typeface="Arial"/>
            <a:cs typeface="Arial"/>
          </a:endParaRPr>
        </a:p>
      </cdr:txBody>
    </cdr:sp>
  </cdr:relSizeAnchor>
  <cdr:relSizeAnchor xmlns:cdr="http://schemas.openxmlformats.org/drawingml/2006/chartDrawing">
    <cdr:from>
      <cdr:x>0.14496</cdr:x>
      <cdr:y>0.40101</cdr:y>
    </cdr:from>
    <cdr:to>
      <cdr:x>0.192</cdr:x>
      <cdr:y>0.47161</cdr:y>
    </cdr:to>
    <cdr:sp macro="" textlink="">
      <cdr:nvSpPr>
        <cdr:cNvPr id="92165" name="Text Box 5"/>
        <cdr:cNvSpPr txBox="1">
          <a:spLocks xmlns:a="http://schemas.openxmlformats.org/drawingml/2006/main" noChangeArrowheads="1"/>
        </cdr:cNvSpPr>
      </cdr:nvSpPr>
      <cdr:spPr bwMode="auto">
        <a:xfrm xmlns:a="http://schemas.openxmlformats.org/drawingml/2006/main">
          <a:off x="1432282" y="3039781"/>
          <a:ext cx="463749" cy="53461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54864" tIns="41148" rIns="54864" bIns="41148" anchor="ctr" upright="1"/>
        <a:lstStyle xmlns:a="http://schemas.openxmlformats.org/drawingml/2006/main"/>
        <a:p xmlns:a="http://schemas.openxmlformats.org/drawingml/2006/main">
          <a:pPr algn="ctr" rtl="0">
            <a:defRPr sz="1000"/>
          </a:pPr>
          <a:r>
            <a:rPr lang="de-DE" sz="2375" b="1" i="0" u="none" strike="noStrike" baseline="0">
              <a:solidFill>
                <a:srgbClr val="FFFFFF"/>
              </a:solidFill>
              <a:latin typeface="Arial"/>
              <a:cs typeface="Arial"/>
            </a:rPr>
            <a:t>1</a:t>
          </a:r>
          <a:endParaRPr lang="de-DE" sz="2375" b="1" i="0" u="none" strike="noStrike" baseline="0">
            <a:solidFill>
              <a:srgbClr val="000000"/>
            </a:solidFill>
            <a:latin typeface="Arial"/>
            <a:cs typeface="Arial"/>
          </a:endParaRPr>
        </a:p>
        <a:p xmlns:a="http://schemas.openxmlformats.org/drawingml/2006/main">
          <a:pPr algn="ctr" rtl="0">
            <a:defRPr sz="1000"/>
          </a:pPr>
          <a:endParaRPr lang="de-DE" sz="2375" b="1" i="0" u="none" strike="noStrike" baseline="0">
            <a:solidFill>
              <a:srgbClr val="000000"/>
            </a:solidFill>
            <a:latin typeface="Arial"/>
            <a:cs typeface="Arial"/>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0.47648</cdr:x>
      <cdr:y>0.68233</cdr:y>
    </cdr:from>
    <cdr:to>
      <cdr:x>0.52005</cdr:x>
      <cdr:y>0.75527</cdr:y>
    </cdr:to>
    <cdr:sp macro="" textlink="">
      <cdr:nvSpPr>
        <cdr:cNvPr id="99329" name="Text Box 1"/>
        <cdr:cNvSpPr txBox="1">
          <a:spLocks xmlns:a="http://schemas.openxmlformats.org/drawingml/2006/main" noChangeArrowheads="1"/>
        </cdr:cNvSpPr>
      </cdr:nvSpPr>
      <cdr:spPr bwMode="auto">
        <a:xfrm xmlns:a="http://schemas.openxmlformats.org/drawingml/2006/main">
          <a:off x="4600690" y="4513644"/>
          <a:ext cx="420357" cy="4821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1</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dr:relSizeAnchor xmlns:cdr="http://schemas.openxmlformats.org/drawingml/2006/chartDrawing">
    <cdr:from>
      <cdr:x>0.65793</cdr:x>
      <cdr:y>0.62345</cdr:y>
    </cdr:from>
    <cdr:to>
      <cdr:x>0.70199</cdr:x>
      <cdr:y>0.69687</cdr:y>
    </cdr:to>
    <cdr:sp macro="" textlink="">
      <cdr:nvSpPr>
        <cdr:cNvPr id="99330" name="Text Box 2"/>
        <cdr:cNvSpPr txBox="1">
          <a:spLocks xmlns:a="http://schemas.openxmlformats.org/drawingml/2006/main" noChangeArrowheads="1"/>
        </cdr:cNvSpPr>
      </cdr:nvSpPr>
      <cdr:spPr bwMode="auto">
        <a:xfrm xmlns:a="http://schemas.openxmlformats.org/drawingml/2006/main">
          <a:off x="6351383" y="4124366"/>
          <a:ext cx="425134" cy="4853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45720" tIns="41148" rIns="45720" bIns="41148" anchor="ctr" upright="1"/>
        <a:lstStyle xmlns:a="http://schemas.openxmlformats.org/drawingml/2006/main"/>
        <a:p xmlns:a="http://schemas.openxmlformats.org/drawingml/2006/main">
          <a:pPr algn="ctr" rtl="0">
            <a:defRPr sz="1000"/>
          </a:pPr>
          <a:r>
            <a:rPr lang="de-DE" sz="2000" b="1" i="0" u="none" strike="noStrike" baseline="0">
              <a:solidFill>
                <a:srgbClr val="FFFFFF"/>
              </a:solidFill>
              <a:latin typeface="Arial"/>
              <a:cs typeface="Arial"/>
            </a:rPr>
            <a:t>1</a:t>
          </a:r>
          <a:endParaRPr lang="de-DE" sz="2000" b="1" i="0" u="none" strike="noStrike" baseline="0">
            <a:solidFill>
              <a:srgbClr val="000000"/>
            </a:solidFill>
            <a:latin typeface="Arial"/>
            <a:cs typeface="Arial"/>
          </a:endParaRPr>
        </a:p>
        <a:p xmlns:a="http://schemas.openxmlformats.org/drawingml/2006/main">
          <a:pPr algn="ctr" rtl="0">
            <a:defRPr sz="1000"/>
          </a:pPr>
          <a:endParaRPr lang="de-DE" sz="2000" b="1" i="0" u="none" strike="noStrike" baseline="0">
            <a:solidFill>
              <a:srgbClr val="000000"/>
            </a:solidFill>
            <a:latin typeface="Arial"/>
            <a:cs typeface="Arial"/>
          </a:endParaRPr>
        </a:p>
      </cdr:txBody>
    </cdr:sp>
  </cdr:relSizeAnchor>
  <cdr:relSizeAnchor xmlns:cdr="http://schemas.openxmlformats.org/drawingml/2006/chartDrawing">
    <cdr:from>
      <cdr:x>0.21955</cdr:x>
      <cdr:y>0.69194</cdr:y>
    </cdr:from>
    <cdr:to>
      <cdr:x>0.26187</cdr:x>
      <cdr:y>0.75527</cdr:y>
    </cdr:to>
    <cdr:sp macro="" textlink="">
      <cdr:nvSpPr>
        <cdr:cNvPr id="99331" name="Text Box 3"/>
        <cdr:cNvSpPr txBox="1">
          <a:spLocks xmlns:a="http://schemas.openxmlformats.org/drawingml/2006/main" noChangeArrowheads="1"/>
        </cdr:cNvSpPr>
      </cdr:nvSpPr>
      <cdr:spPr bwMode="auto">
        <a:xfrm xmlns:a="http://schemas.openxmlformats.org/drawingml/2006/main">
          <a:off x="2121537" y="4577166"/>
          <a:ext cx="408416" cy="4185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41148" rIns="0" bIns="0" anchor="t" upright="1"/>
        <a:lstStyle xmlns:a="http://schemas.openxmlformats.org/drawingml/2006/main"/>
        <a:p xmlns:a="http://schemas.openxmlformats.org/drawingml/2006/main">
          <a:pPr algn="l" rtl="0">
            <a:defRPr sz="1000"/>
          </a:pPr>
          <a:r>
            <a:rPr lang="de-DE" sz="2000" b="1" i="0" u="none" strike="noStrike" baseline="0">
              <a:solidFill>
                <a:srgbClr val="FFFFFF"/>
              </a:solidFill>
              <a:latin typeface="Arial"/>
              <a:cs typeface="Arial"/>
            </a:rPr>
            <a:t>0</a:t>
          </a:r>
        </a:p>
      </cdr:txBody>
    </cdr:sp>
  </cdr:relSizeAnchor>
  <cdr:relSizeAnchor xmlns:cdr="http://schemas.openxmlformats.org/drawingml/2006/chartDrawing">
    <cdr:from>
      <cdr:x>0.13192</cdr:x>
      <cdr:y>0.67199</cdr:y>
    </cdr:from>
    <cdr:to>
      <cdr:x>0.17969</cdr:x>
      <cdr:y>0.74492</cdr:y>
    </cdr:to>
    <cdr:sp macro="" textlink="">
      <cdr:nvSpPr>
        <cdr:cNvPr id="99332" name="Text Box 4"/>
        <cdr:cNvSpPr txBox="1">
          <a:spLocks xmlns:a="http://schemas.openxmlformats.org/drawingml/2006/main" noChangeArrowheads="1"/>
        </cdr:cNvSpPr>
      </cdr:nvSpPr>
      <cdr:spPr bwMode="auto">
        <a:xfrm xmlns:a="http://schemas.openxmlformats.org/drawingml/2006/main">
          <a:off x="1276046" y="4445235"/>
          <a:ext cx="460960" cy="48211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41148" rIns="0" bIns="0" anchor="t" upright="1"/>
        <a:lstStyle xmlns:a="http://schemas.openxmlformats.org/drawingml/2006/main"/>
        <a:p xmlns:a="http://schemas.openxmlformats.org/drawingml/2006/main">
          <a:pPr algn="l" rtl="0">
            <a:defRPr sz="1000"/>
          </a:pPr>
          <a:r>
            <a:rPr lang="de-DE" sz="2175" b="1" i="0" u="none" strike="noStrike" baseline="0">
              <a:solidFill>
                <a:srgbClr val="FFFFFF"/>
              </a:solidFill>
              <a:latin typeface="Arial"/>
              <a:cs typeface="Arial"/>
            </a:rPr>
            <a:t>1</a:t>
          </a:r>
        </a:p>
      </cdr:txBody>
    </cdr:sp>
  </cdr:relSizeAnchor>
</c:userShapes>
</file>

<file path=xl/drawings/drawing9.xml><?xml version="1.0" encoding="utf-8"?>
<xdr:wsDr xmlns:xdr="http://schemas.openxmlformats.org/drawingml/2006/spreadsheetDrawing" xmlns:a="http://schemas.openxmlformats.org/drawingml/2006/main">
  <xdr:twoCellAnchor>
    <xdr:from>
      <xdr:col>90</xdr:col>
      <xdr:colOff>228600</xdr:colOff>
      <xdr:row>0</xdr:row>
      <xdr:rowOff>9525</xdr:rowOff>
    </xdr:from>
    <xdr:to>
      <xdr:col>103</xdr:col>
      <xdr:colOff>676275</xdr:colOff>
      <xdr:row>8</xdr:row>
      <xdr:rowOff>219075</xdr:rowOff>
    </xdr:to>
    <xdr:graphicFrame macro="">
      <xdr:nvGraphicFramePr>
        <xdr:cNvPr id="317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90</xdr:col>
      <xdr:colOff>361950</xdr:colOff>
      <xdr:row>9</xdr:row>
      <xdr:rowOff>123825</xdr:rowOff>
    </xdr:from>
    <xdr:to>
      <xdr:col>102</xdr:col>
      <xdr:colOff>447675</xdr:colOff>
      <xdr:row>26</xdr:row>
      <xdr:rowOff>38100</xdr:rowOff>
    </xdr:to>
    <xdr:graphicFrame macro="">
      <xdr:nvGraphicFramePr>
        <xdr:cNvPr id="317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89</xdr:col>
      <xdr:colOff>742950</xdr:colOff>
      <xdr:row>64</xdr:row>
      <xdr:rowOff>76200</xdr:rowOff>
    </xdr:from>
    <xdr:to>
      <xdr:col>102</xdr:col>
      <xdr:colOff>28575</xdr:colOff>
      <xdr:row>100</xdr:row>
      <xdr:rowOff>0</xdr:rowOff>
    </xdr:to>
    <xdr:graphicFrame macro="">
      <xdr:nvGraphicFramePr>
        <xdr:cNvPr id="3174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90</xdr:col>
      <xdr:colOff>285750</xdr:colOff>
      <xdr:row>27</xdr:row>
      <xdr:rowOff>47625</xdr:rowOff>
    </xdr:from>
    <xdr:to>
      <xdr:col>102</xdr:col>
      <xdr:colOff>295275</xdr:colOff>
      <xdr:row>63</xdr:row>
      <xdr:rowOff>28575</xdr:rowOff>
    </xdr:to>
    <xdr:graphicFrame macro="">
      <xdr:nvGraphicFramePr>
        <xdr:cNvPr id="3175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9.xml"/><Relationship Id="rId2" Type="http://schemas.openxmlformats.org/officeDocument/2006/relationships/vmlDrawing" Target="../drawings/vmlDrawing3.vml"/><Relationship Id="rId3"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I46"/>
  <sheetViews>
    <sheetView showZeros="0" topLeftCell="AW1" zoomScale="80" zoomScaleNormal="75" zoomScaleSheetLayoutView="85" zoomScalePageLayoutView="75" workbookViewId="0">
      <pane ySplit="4" topLeftCell="A5" activePane="bottomLeft" state="frozenSplit"/>
      <selection activeCell="H1" sqref="H1"/>
      <selection pane="bottomLeft" activeCell="BI6" sqref="BI6"/>
    </sheetView>
  </sheetViews>
  <sheetFormatPr baseColWidth="10" defaultRowHeight="12" x14ac:dyDescent="0"/>
  <cols>
    <col min="1" max="1" width="25.5" style="3" customWidth="1"/>
    <col min="2" max="2" width="8" style="3" customWidth="1"/>
    <col min="3" max="3" width="9.5" style="3" customWidth="1"/>
    <col min="4" max="4" width="5.33203125" style="3" customWidth="1"/>
    <col min="5" max="5" width="4.33203125" style="3" bestFit="1" customWidth="1"/>
    <col min="6" max="6" width="7.6640625" style="3" customWidth="1"/>
    <col min="7" max="7" width="5.5" style="3" customWidth="1"/>
    <col min="8" max="8" width="4.6640625" style="3" customWidth="1"/>
    <col min="9" max="9" width="4.33203125" style="3" bestFit="1" customWidth="1"/>
    <col min="10" max="10" width="8.1640625" style="3" customWidth="1"/>
    <col min="11" max="11" width="5.83203125" style="3" customWidth="1"/>
    <col min="12" max="12" width="5" style="3" customWidth="1"/>
    <col min="13" max="13" width="4.33203125" style="3" bestFit="1" customWidth="1"/>
    <col min="14" max="14" width="8.33203125" style="3" customWidth="1"/>
    <col min="15" max="15" width="5.6640625" style="3" customWidth="1"/>
    <col min="16" max="16" width="4.6640625" style="3" customWidth="1"/>
    <col min="17" max="17" width="4.33203125" style="3" bestFit="1" customWidth="1"/>
    <col min="18" max="18" width="8.83203125" style="3" customWidth="1"/>
    <col min="19" max="19" width="6" style="3" customWidth="1"/>
    <col min="20" max="20" width="5.1640625" style="3" customWidth="1"/>
    <col min="21" max="21" width="4.33203125" style="3" bestFit="1" customWidth="1"/>
    <col min="22" max="22" width="8.83203125" style="3" customWidth="1"/>
    <col min="23" max="23" width="5.5" style="3" customWidth="1"/>
    <col min="24" max="24" width="5.1640625" style="3" customWidth="1"/>
    <col min="25" max="25" width="4.33203125" style="3" bestFit="1" customWidth="1"/>
    <col min="26" max="26" width="16.6640625" style="3" customWidth="1"/>
    <col min="27" max="27" width="6.5" style="3" customWidth="1"/>
    <col min="28" max="28" width="6" style="3" customWidth="1"/>
    <col min="29" max="29" width="5.1640625" style="3" customWidth="1"/>
    <col min="30" max="30" width="4.33203125" style="3" bestFit="1" customWidth="1"/>
    <col min="31" max="31" width="6.5" style="3" customWidth="1"/>
    <col min="32" max="32" width="5.83203125" style="3" customWidth="1"/>
    <col min="33" max="33" width="4.83203125" style="3" customWidth="1"/>
    <col min="34" max="34" width="4.5" style="3" customWidth="1"/>
    <col min="35" max="35" width="6.5" style="3" customWidth="1"/>
    <col min="36" max="36" width="5.6640625" style="3" customWidth="1"/>
    <col min="37" max="37" width="4.33203125" style="3" bestFit="1" customWidth="1"/>
    <col min="38" max="38" width="4.33203125" style="3" customWidth="1"/>
    <col min="39" max="39" width="6.5" style="3" customWidth="1"/>
    <col min="40" max="40" width="6" style="3" customWidth="1"/>
    <col min="41" max="41" width="4.33203125" style="3" customWidth="1"/>
    <col min="42" max="42" width="4.33203125" style="3" bestFit="1" customWidth="1"/>
    <col min="43" max="43" width="6.5" style="3" customWidth="1"/>
    <col min="44" max="44" width="5.83203125" style="3" customWidth="1"/>
    <col min="45" max="45" width="4.83203125" style="3" customWidth="1"/>
    <col min="46" max="46" width="4.33203125" style="3" bestFit="1" customWidth="1"/>
    <col min="47" max="47" width="6.5" style="3" customWidth="1"/>
    <col min="48" max="48" width="5.6640625" style="3" customWidth="1"/>
    <col min="49" max="49" width="5.1640625" style="3" customWidth="1"/>
    <col min="50" max="50" width="4.33203125" style="3" bestFit="1" customWidth="1"/>
    <col min="51" max="51" width="6.5" style="3" customWidth="1"/>
    <col min="52" max="52" width="7" style="3" customWidth="1"/>
    <col min="53" max="53" width="4.83203125" style="3" customWidth="1"/>
    <col min="54" max="54" width="4.33203125" style="3" bestFit="1" customWidth="1"/>
    <col min="55" max="55" width="17.5" style="3" customWidth="1"/>
    <col min="56" max="56" width="7.83203125" style="3" customWidth="1"/>
    <col min="57" max="57" width="6.33203125" style="3" customWidth="1"/>
    <col min="58" max="58" width="5.1640625" style="3" customWidth="1"/>
    <col min="59" max="59" width="4.33203125" style="3" bestFit="1" customWidth="1"/>
    <col min="60" max="60" width="5.83203125" style="3" customWidth="1"/>
    <col min="61" max="61" width="6" style="3" customWidth="1"/>
    <col min="62" max="62" width="7" style="3" bestFit="1" customWidth="1"/>
    <col min="63" max="63" width="4.33203125" style="3" bestFit="1" customWidth="1"/>
    <col min="64" max="65" width="6.1640625" style="3" customWidth="1"/>
    <col min="66" max="66" width="5.1640625" style="3" customWidth="1"/>
    <col min="67" max="67" width="4.33203125" style="3" bestFit="1" customWidth="1"/>
    <col min="68" max="68" width="4.1640625" style="3" customWidth="1"/>
    <col min="69" max="71" width="4.33203125" style="3" customWidth="1"/>
    <col min="72" max="72" width="11" style="3" customWidth="1"/>
    <col min="73" max="73" width="5.1640625" style="3" customWidth="1"/>
    <col min="74" max="74" width="5.6640625" style="3" customWidth="1"/>
    <col min="75" max="75" width="3.6640625" style="3" customWidth="1"/>
    <col min="76" max="77" width="5.83203125" style="3" customWidth="1"/>
    <col min="78" max="79" width="3.6640625" style="3" customWidth="1"/>
    <col min="80" max="80" width="10.1640625" style="3" customWidth="1"/>
    <col min="81" max="81" width="8.33203125" style="3" customWidth="1"/>
    <col min="82" max="82" width="15.83203125" style="3" customWidth="1"/>
    <col min="83" max="83" width="7.33203125" style="3" customWidth="1"/>
    <col min="84" max="84" width="9.1640625" style="3" customWidth="1"/>
    <col min="85" max="85" width="19.83203125" style="3" customWidth="1"/>
    <col min="86" max="86" width="10.83203125" style="3" customWidth="1"/>
    <col min="87" max="16384" width="10.83203125" style="3"/>
  </cols>
  <sheetData>
    <row r="1" spans="1:87" ht="37.5" customHeight="1" thickBot="1">
      <c r="A1" s="1" t="s">
        <v>0</v>
      </c>
      <c r="B1" s="2"/>
      <c r="C1" s="2"/>
      <c r="D1" s="2"/>
      <c r="E1" s="2"/>
      <c r="F1" s="2"/>
      <c r="G1" s="2"/>
      <c r="H1" s="2"/>
      <c r="I1" s="2"/>
      <c r="J1" s="2"/>
      <c r="K1" s="2"/>
      <c r="L1" s="2"/>
      <c r="M1" s="2"/>
      <c r="N1" s="2"/>
      <c r="O1" s="2"/>
      <c r="P1" s="2"/>
      <c r="Q1" s="35"/>
      <c r="R1" s="35"/>
      <c r="S1" s="35"/>
      <c r="T1" s="35"/>
      <c r="U1" s="35"/>
      <c r="V1" s="35"/>
      <c r="W1" s="35"/>
      <c r="X1" s="35"/>
      <c r="Y1" s="35"/>
      <c r="Z1" s="1" t="s">
        <v>0</v>
      </c>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1" t="s">
        <v>0</v>
      </c>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40"/>
      <c r="CD1" s="1" t="s">
        <v>0</v>
      </c>
      <c r="CE1" s="40"/>
      <c r="CF1" s="40"/>
      <c r="CG1" s="40"/>
      <c r="CH1" s="40"/>
      <c r="CI1" s="40"/>
    </row>
    <row r="2" spans="1:87" ht="22.5" customHeight="1" thickBot="1">
      <c r="A2" s="367" t="s">
        <v>1</v>
      </c>
      <c r="B2" s="377" t="s">
        <v>2</v>
      </c>
      <c r="C2" s="378"/>
      <c r="D2" s="378"/>
      <c r="E2" s="378"/>
      <c r="F2" s="378"/>
      <c r="G2" s="378"/>
      <c r="H2" s="378"/>
      <c r="I2" s="378"/>
      <c r="J2" s="378"/>
      <c r="K2" s="378"/>
      <c r="L2" s="378"/>
      <c r="M2" s="378"/>
      <c r="N2" s="378"/>
      <c r="O2" s="378"/>
      <c r="P2" s="378"/>
      <c r="Q2" s="378"/>
      <c r="R2" s="378"/>
      <c r="S2" s="378"/>
      <c r="T2" s="378"/>
      <c r="U2" s="378"/>
      <c r="V2" s="378"/>
      <c r="W2" s="378"/>
      <c r="X2" s="378"/>
      <c r="Y2" s="379"/>
      <c r="Z2" s="367" t="s">
        <v>1</v>
      </c>
      <c r="AA2" s="377" t="s">
        <v>3</v>
      </c>
      <c r="AB2" s="378"/>
      <c r="AC2" s="378"/>
      <c r="AD2" s="378"/>
      <c r="AE2" s="378"/>
      <c r="AF2" s="378"/>
      <c r="AG2" s="378"/>
      <c r="AH2" s="378"/>
      <c r="AI2" s="378"/>
      <c r="AJ2" s="378"/>
      <c r="AK2" s="378"/>
      <c r="AL2" s="378"/>
      <c r="AM2" s="378"/>
      <c r="AN2" s="378"/>
      <c r="AO2" s="378"/>
      <c r="AP2" s="378"/>
      <c r="AQ2" s="378"/>
      <c r="AR2" s="378"/>
      <c r="AS2" s="378"/>
      <c r="AT2" s="379"/>
      <c r="AU2" s="377" t="s">
        <v>4</v>
      </c>
      <c r="AV2" s="378"/>
      <c r="AW2" s="378"/>
      <c r="AX2" s="378"/>
      <c r="AY2" s="378"/>
      <c r="AZ2" s="378"/>
      <c r="BA2" s="378"/>
      <c r="BB2" s="379"/>
      <c r="BC2" s="367" t="s">
        <v>1</v>
      </c>
      <c r="BD2" s="377" t="s">
        <v>5</v>
      </c>
      <c r="BE2" s="378"/>
      <c r="BF2" s="378"/>
      <c r="BG2" s="378"/>
      <c r="BH2" s="378"/>
      <c r="BI2" s="378"/>
      <c r="BJ2" s="378"/>
      <c r="BK2" s="378"/>
      <c r="BL2" s="378"/>
      <c r="BM2" s="378"/>
      <c r="BN2" s="378"/>
      <c r="BO2" s="378"/>
      <c r="BP2" s="378"/>
      <c r="BQ2" s="378"/>
      <c r="BR2" s="378"/>
      <c r="BS2" s="379"/>
      <c r="BT2" s="383"/>
      <c r="BU2" s="384"/>
      <c r="BV2" s="384"/>
      <c r="BW2" s="385"/>
      <c r="BX2" s="383"/>
      <c r="BY2" s="384"/>
      <c r="BZ2" s="384"/>
      <c r="CA2" s="385"/>
      <c r="CB2" s="5"/>
      <c r="CD2" s="367" t="s">
        <v>1</v>
      </c>
      <c r="CE2" s="253"/>
      <c r="CF2" s="254"/>
      <c r="CG2" s="254"/>
      <c r="CH2" s="254"/>
      <c r="CI2" s="255"/>
    </row>
    <row r="3" spans="1:87" ht="142.5" customHeight="1" thickBot="1">
      <c r="A3" s="368"/>
      <c r="B3" s="386" t="s">
        <v>7</v>
      </c>
      <c r="C3" s="381"/>
      <c r="D3" s="381"/>
      <c r="E3" s="382"/>
      <c r="F3" s="371" t="s">
        <v>8</v>
      </c>
      <c r="G3" s="372"/>
      <c r="H3" s="372"/>
      <c r="I3" s="373"/>
      <c r="J3" s="380" t="s">
        <v>9</v>
      </c>
      <c r="K3" s="381"/>
      <c r="L3" s="381"/>
      <c r="M3" s="382"/>
      <c r="N3" s="371" t="s">
        <v>10</v>
      </c>
      <c r="O3" s="372"/>
      <c r="P3" s="372"/>
      <c r="Q3" s="373"/>
      <c r="R3" s="380" t="s">
        <v>11</v>
      </c>
      <c r="S3" s="381"/>
      <c r="T3" s="381"/>
      <c r="U3" s="382"/>
      <c r="V3" s="371" t="s">
        <v>12</v>
      </c>
      <c r="W3" s="372"/>
      <c r="X3" s="372"/>
      <c r="Y3" s="373"/>
      <c r="Z3" s="368"/>
      <c r="AA3" s="374" t="s">
        <v>13</v>
      </c>
      <c r="AB3" s="375"/>
      <c r="AC3" s="375"/>
      <c r="AD3" s="376"/>
      <c r="AE3" s="371" t="s">
        <v>14</v>
      </c>
      <c r="AF3" s="372"/>
      <c r="AG3" s="372"/>
      <c r="AH3" s="373"/>
      <c r="AI3" s="374" t="s">
        <v>15</v>
      </c>
      <c r="AJ3" s="375"/>
      <c r="AK3" s="375"/>
      <c r="AL3" s="376"/>
      <c r="AM3" s="371" t="s">
        <v>16</v>
      </c>
      <c r="AN3" s="372"/>
      <c r="AO3" s="372"/>
      <c r="AP3" s="373"/>
      <c r="AQ3" s="374" t="s">
        <v>17</v>
      </c>
      <c r="AR3" s="375"/>
      <c r="AS3" s="375"/>
      <c r="AT3" s="376"/>
      <c r="AU3" s="371" t="s">
        <v>18</v>
      </c>
      <c r="AV3" s="372"/>
      <c r="AW3" s="372"/>
      <c r="AX3" s="373"/>
      <c r="AY3" s="374" t="s">
        <v>19</v>
      </c>
      <c r="AZ3" s="375"/>
      <c r="BA3" s="375"/>
      <c r="BB3" s="376"/>
      <c r="BC3" s="368"/>
      <c r="BD3" s="364" t="s">
        <v>20</v>
      </c>
      <c r="BE3" s="365"/>
      <c r="BF3" s="365"/>
      <c r="BG3" s="366"/>
      <c r="BH3" s="371" t="s">
        <v>21</v>
      </c>
      <c r="BI3" s="372"/>
      <c r="BJ3" s="387"/>
      <c r="BK3" s="388"/>
      <c r="BL3" s="364" t="s">
        <v>22</v>
      </c>
      <c r="BM3" s="365"/>
      <c r="BN3" s="392"/>
      <c r="BO3" s="393"/>
      <c r="BP3" s="371" t="s">
        <v>23</v>
      </c>
      <c r="BQ3" s="372"/>
      <c r="BR3" s="387"/>
      <c r="BS3" s="388"/>
      <c r="BT3" s="364" t="s">
        <v>24</v>
      </c>
      <c r="BU3" s="365"/>
      <c r="BV3" s="365"/>
      <c r="BW3" s="366"/>
      <c r="BX3" s="371" t="s">
        <v>25</v>
      </c>
      <c r="BY3" s="372"/>
      <c r="BZ3" s="372"/>
      <c r="CA3" s="372"/>
      <c r="CB3" s="5" t="s">
        <v>57</v>
      </c>
      <c r="CC3" s="252" t="s">
        <v>6</v>
      </c>
      <c r="CD3" s="368"/>
      <c r="CE3" s="391" t="s">
        <v>74</v>
      </c>
      <c r="CF3" s="390" t="s">
        <v>70</v>
      </c>
      <c r="CG3" s="390" t="s">
        <v>71</v>
      </c>
      <c r="CH3" s="390" t="s">
        <v>73</v>
      </c>
      <c r="CI3" s="256"/>
    </row>
    <row r="4" spans="1:87" ht="120" customHeight="1" thickBot="1">
      <c r="A4" s="368"/>
      <c r="B4" s="205" t="s">
        <v>26</v>
      </c>
      <c r="C4" s="206" t="s">
        <v>27</v>
      </c>
      <c r="D4" s="206" t="s">
        <v>28</v>
      </c>
      <c r="E4" s="207" t="s">
        <v>29</v>
      </c>
      <c r="F4" s="7" t="s">
        <v>26</v>
      </c>
      <c r="G4" s="8" t="s">
        <v>27</v>
      </c>
      <c r="H4" s="8" t="s">
        <v>30</v>
      </c>
      <c r="I4" s="9" t="s">
        <v>31</v>
      </c>
      <c r="J4" s="205" t="s">
        <v>26</v>
      </c>
      <c r="K4" s="206" t="s">
        <v>27</v>
      </c>
      <c r="L4" s="206" t="s">
        <v>30</v>
      </c>
      <c r="M4" s="207" t="s">
        <v>31</v>
      </c>
      <c r="N4" s="7" t="s">
        <v>26</v>
      </c>
      <c r="O4" s="8" t="s">
        <v>27</v>
      </c>
      <c r="P4" s="8" t="s">
        <v>30</v>
      </c>
      <c r="Q4" s="9" t="s">
        <v>31</v>
      </c>
      <c r="R4" s="205" t="s">
        <v>26</v>
      </c>
      <c r="S4" s="206" t="s">
        <v>27</v>
      </c>
      <c r="T4" s="206" t="s">
        <v>30</v>
      </c>
      <c r="U4" s="207" t="s">
        <v>31</v>
      </c>
      <c r="V4" s="7" t="s">
        <v>26</v>
      </c>
      <c r="W4" s="8" t="s">
        <v>27</v>
      </c>
      <c r="X4" s="8" t="s">
        <v>30</v>
      </c>
      <c r="Y4" s="9" t="s">
        <v>31</v>
      </c>
      <c r="Z4" s="368"/>
      <c r="AA4" s="165" t="s">
        <v>26</v>
      </c>
      <c r="AB4" s="166" t="s">
        <v>27</v>
      </c>
      <c r="AC4" s="166" t="s">
        <v>30</v>
      </c>
      <c r="AD4" s="167" t="s">
        <v>31</v>
      </c>
      <c r="AE4" s="7" t="s">
        <v>26</v>
      </c>
      <c r="AF4" s="8" t="s">
        <v>27</v>
      </c>
      <c r="AG4" s="8" t="s">
        <v>30</v>
      </c>
      <c r="AH4" s="9" t="s">
        <v>31</v>
      </c>
      <c r="AI4" s="165" t="s">
        <v>26</v>
      </c>
      <c r="AJ4" s="166" t="s">
        <v>27</v>
      </c>
      <c r="AK4" s="166" t="s">
        <v>32</v>
      </c>
      <c r="AL4" s="167" t="s">
        <v>31</v>
      </c>
      <c r="AM4" s="7" t="s">
        <v>26</v>
      </c>
      <c r="AN4" s="8" t="s">
        <v>27</v>
      </c>
      <c r="AO4" s="8" t="s">
        <v>30</v>
      </c>
      <c r="AP4" s="9" t="s">
        <v>31</v>
      </c>
      <c r="AQ4" s="165" t="s">
        <v>26</v>
      </c>
      <c r="AR4" s="166" t="s">
        <v>27</v>
      </c>
      <c r="AS4" s="166" t="s">
        <v>30</v>
      </c>
      <c r="AT4" s="167" t="s">
        <v>31</v>
      </c>
      <c r="AU4" s="7" t="s">
        <v>26</v>
      </c>
      <c r="AV4" s="8" t="s">
        <v>27</v>
      </c>
      <c r="AW4" s="8" t="s">
        <v>30</v>
      </c>
      <c r="AX4" s="9" t="s">
        <v>31</v>
      </c>
      <c r="AY4" s="165" t="s">
        <v>26</v>
      </c>
      <c r="AZ4" s="166" t="s">
        <v>27</v>
      </c>
      <c r="BA4" s="166" t="s">
        <v>32</v>
      </c>
      <c r="BB4" s="167" t="s">
        <v>31</v>
      </c>
      <c r="BC4" s="368"/>
      <c r="BD4" s="127" t="s">
        <v>26</v>
      </c>
      <c r="BE4" s="128" t="s">
        <v>27</v>
      </c>
      <c r="BF4" s="128" t="s">
        <v>30</v>
      </c>
      <c r="BG4" s="129" t="s">
        <v>31</v>
      </c>
      <c r="BH4" s="7" t="s">
        <v>26</v>
      </c>
      <c r="BI4" s="8" t="s">
        <v>27</v>
      </c>
      <c r="BJ4" s="8" t="s">
        <v>30</v>
      </c>
      <c r="BK4" s="9" t="s">
        <v>31</v>
      </c>
      <c r="BL4" s="127" t="s">
        <v>26</v>
      </c>
      <c r="BM4" s="128" t="s">
        <v>27</v>
      </c>
      <c r="BN4" s="128" t="s">
        <v>30</v>
      </c>
      <c r="BO4" s="129" t="s">
        <v>31</v>
      </c>
      <c r="BP4" s="7" t="s">
        <v>26</v>
      </c>
      <c r="BQ4" s="8" t="s">
        <v>27</v>
      </c>
      <c r="BR4" s="8" t="s">
        <v>30</v>
      </c>
      <c r="BS4" s="9" t="s">
        <v>31</v>
      </c>
      <c r="BT4" s="127" t="s">
        <v>26</v>
      </c>
      <c r="BU4" s="128" t="s">
        <v>27</v>
      </c>
      <c r="BV4" s="128" t="s">
        <v>30</v>
      </c>
      <c r="BW4" s="129" t="s">
        <v>31</v>
      </c>
      <c r="BX4" s="7" t="s">
        <v>26</v>
      </c>
      <c r="BY4" s="8" t="s">
        <v>27</v>
      </c>
      <c r="BZ4" s="8" t="s">
        <v>30</v>
      </c>
      <c r="CA4" s="9" t="s">
        <v>31</v>
      </c>
      <c r="CB4" s="6"/>
      <c r="CD4" s="389"/>
      <c r="CE4" s="391"/>
      <c r="CF4" s="390"/>
      <c r="CG4" s="390"/>
      <c r="CH4" s="390"/>
      <c r="CI4" s="256"/>
    </row>
    <row r="5" spans="1:87" s="363" customFormat="1" ht="24.75" customHeight="1">
      <c r="A5" s="333" t="s">
        <v>83</v>
      </c>
      <c r="B5" s="334">
        <v>4680</v>
      </c>
      <c r="C5" s="335" t="s">
        <v>58</v>
      </c>
      <c r="D5" s="336">
        <f t="shared" ref="D5:D15" si="0">IF($CB5=0,0,B5/$CB5)</f>
        <v>4.6824348661303881E-2</v>
      </c>
      <c r="E5" s="337">
        <v>2</v>
      </c>
      <c r="F5" s="338">
        <v>600</v>
      </c>
      <c r="G5" s="306"/>
      <c r="H5" s="336">
        <f t="shared" ref="H5:H15" si="1">IF($CB5=0,0,F5/$CB5)</f>
        <v>6.0031216232440867E-3</v>
      </c>
      <c r="I5" s="339">
        <v>2</v>
      </c>
      <c r="J5" s="340">
        <v>3800</v>
      </c>
      <c r="K5" s="306" t="s">
        <v>58</v>
      </c>
      <c r="L5" s="336">
        <f t="shared" ref="L5:L15" si="2">IF($CB5=0,0,J5/$CB5)</f>
        <v>3.8019770280545886E-2</v>
      </c>
      <c r="M5" s="339">
        <v>2</v>
      </c>
      <c r="N5" s="340">
        <v>1800</v>
      </c>
      <c r="O5" s="306" t="s">
        <v>58</v>
      </c>
      <c r="P5" s="336">
        <f t="shared" ref="P5:P15" si="3">IF($CB5=0,0,N5/$CB5)</f>
        <v>1.8009364869732262E-2</v>
      </c>
      <c r="Q5" s="339">
        <v>1</v>
      </c>
      <c r="R5" s="341">
        <v>48000</v>
      </c>
      <c r="S5" s="342" t="s">
        <v>58</v>
      </c>
      <c r="T5" s="343">
        <f t="shared" ref="T5:T15" si="4">IF($CB5=0,0,R5/$CB5)</f>
        <v>0.48024972985952696</v>
      </c>
      <c r="U5" s="344">
        <v>3</v>
      </c>
      <c r="V5" s="340"/>
      <c r="W5" s="306"/>
      <c r="X5" s="336">
        <f t="shared" ref="X5:X15" si="5">IF($CB5=0,0,V5/$CB5)</f>
        <v>0</v>
      </c>
      <c r="Y5" s="345">
        <v>1</v>
      </c>
      <c r="Z5" s="333" t="s">
        <v>83</v>
      </c>
      <c r="AA5" s="346">
        <v>0</v>
      </c>
      <c r="AB5" s="306" t="s">
        <v>69</v>
      </c>
      <c r="AC5" s="336">
        <f t="shared" ref="AC5:AC15" si="6">IF($CB5=0,0,AA5/$CB5)</f>
        <v>0</v>
      </c>
      <c r="AD5" s="344">
        <v>3</v>
      </c>
      <c r="AE5" s="346"/>
      <c r="AF5" s="306" t="s">
        <v>69</v>
      </c>
      <c r="AG5" s="336"/>
      <c r="AH5" s="344">
        <v>3</v>
      </c>
      <c r="AI5" s="346"/>
      <c r="AJ5" s="306"/>
      <c r="AK5" s="336">
        <f t="shared" ref="AK5:AK15" si="7">IF($CB5=0,0,AI5/$CB5)</f>
        <v>0</v>
      </c>
      <c r="AL5" s="339">
        <v>2</v>
      </c>
      <c r="AM5" s="346">
        <v>2000</v>
      </c>
      <c r="AN5" s="306" t="s">
        <v>58</v>
      </c>
      <c r="AO5" s="336">
        <f t="shared" ref="AO5:AO15" si="8">IF($CB5=0,0,AM5/$CB5)</f>
        <v>2.0010405410813625E-2</v>
      </c>
      <c r="AP5" s="344">
        <v>3</v>
      </c>
      <c r="AQ5" s="346"/>
      <c r="AR5" s="306"/>
      <c r="AS5" s="336">
        <f t="shared" ref="AS5:AS15" si="9">IF($CB5=0,0,AQ5/$CB5)</f>
        <v>0</v>
      </c>
      <c r="AT5" s="339">
        <v>1</v>
      </c>
      <c r="AU5" s="346"/>
      <c r="AV5" s="306"/>
      <c r="AW5" s="336">
        <f t="shared" ref="AW5:AW15" si="10">IF($CB5=0,0,AU5/$CB5)</f>
        <v>0</v>
      </c>
      <c r="AX5" s="339">
        <v>1</v>
      </c>
      <c r="AY5" s="346"/>
      <c r="AZ5" s="306"/>
      <c r="BA5" s="336">
        <f t="shared" ref="BA5:BA15" si="11">IF($CB5=0,0,AY5/$CB5)</f>
        <v>0</v>
      </c>
      <c r="BB5" s="345">
        <v>1</v>
      </c>
      <c r="BC5" s="333" t="s">
        <v>83</v>
      </c>
      <c r="BD5" s="340"/>
      <c r="BE5" s="306"/>
      <c r="BF5" s="336">
        <f t="shared" ref="BF5:BF15" si="12">IF($CB5=0,0,BD5/$CB5)</f>
        <v>0</v>
      </c>
      <c r="BG5" s="339">
        <v>1</v>
      </c>
      <c r="BH5" s="347">
        <v>5000</v>
      </c>
      <c r="BI5" s="348" t="s">
        <v>58</v>
      </c>
      <c r="BJ5" s="349">
        <f t="shared" ref="BJ5:BJ15" si="13">IF($CB5=0,0,BH5/$CB5)</f>
        <v>5.0026013527034056E-2</v>
      </c>
      <c r="BK5" s="350">
        <v>3</v>
      </c>
      <c r="BL5" s="340">
        <v>4500</v>
      </c>
      <c r="BM5" s="306" t="s">
        <v>58</v>
      </c>
      <c r="BN5" s="336">
        <f t="shared" ref="BN5:BN15" si="14">IF($CB5=0,0,BL5/$CB5)</f>
        <v>4.5023412174330653E-2</v>
      </c>
      <c r="BO5" s="344">
        <v>3</v>
      </c>
      <c r="BP5" s="340"/>
      <c r="BQ5" s="306"/>
      <c r="BR5" s="336">
        <f t="shared" ref="BR5:BR15" si="15">IF($CB5=0,0,BP5/$CB5)</f>
        <v>0</v>
      </c>
      <c r="BS5" s="339">
        <v>1</v>
      </c>
      <c r="BT5" s="351">
        <v>27568</v>
      </c>
      <c r="BU5" s="352" t="s">
        <v>69</v>
      </c>
      <c r="BV5" s="353">
        <f t="shared" ref="BV5:BV15" si="16">IF($CB5=0,0,BT5/$CB5)</f>
        <v>0.27582342818265498</v>
      </c>
      <c r="BW5" s="354">
        <v>3</v>
      </c>
      <c r="BX5" s="355">
        <v>2000</v>
      </c>
      <c r="BY5" s="306" t="s">
        <v>64</v>
      </c>
      <c r="BZ5" s="336">
        <f t="shared" ref="BZ5:BZ15" si="17">IF($CB5=0,0,BX5/$CB5)</f>
        <v>2.0010405410813625E-2</v>
      </c>
      <c r="CA5" s="339">
        <v>2</v>
      </c>
      <c r="CB5" s="356">
        <f>B5+F5+J5+N5+R5+V5+AA5+AE5+AI5+AM5+AQ5+AY5+BD5+BH5+BL5+BP5+BT5+BX5+AU5</f>
        <v>99948</v>
      </c>
      <c r="CC5" s="357">
        <f t="shared" ref="CC5:CC15" si="18">CB5/CB$15</f>
        <v>0.40708865708967534</v>
      </c>
      <c r="CD5" s="358" t="s">
        <v>83</v>
      </c>
      <c r="CE5" s="359">
        <v>10</v>
      </c>
      <c r="CF5" s="360">
        <f>BV5+BJ5+T5</f>
        <v>0.80609917156921607</v>
      </c>
      <c r="CG5" s="361" t="s">
        <v>72</v>
      </c>
      <c r="CH5" s="359">
        <v>7</v>
      </c>
      <c r="CI5" s="362"/>
    </row>
    <row r="6" spans="1:87" ht="24.75" customHeight="1">
      <c r="A6" s="13" t="s">
        <v>33</v>
      </c>
      <c r="B6" s="208"/>
      <c r="C6" s="209"/>
      <c r="D6" s="210">
        <f t="shared" si="0"/>
        <v>0</v>
      </c>
      <c r="E6" s="211"/>
      <c r="F6" s="75"/>
      <c r="G6" s="15"/>
      <c r="H6" s="16">
        <f t="shared" si="1"/>
        <v>0</v>
      </c>
      <c r="I6" s="47"/>
      <c r="J6" s="217"/>
      <c r="K6" s="209"/>
      <c r="L6" s="210">
        <f t="shared" si="2"/>
        <v>0</v>
      </c>
      <c r="M6" s="211"/>
      <c r="N6" s="36"/>
      <c r="O6" s="15"/>
      <c r="P6" s="16">
        <f t="shared" si="3"/>
        <v>0</v>
      </c>
      <c r="Q6" s="47"/>
      <c r="R6" s="217"/>
      <c r="S6" s="209"/>
      <c r="T6" s="210">
        <f t="shared" si="4"/>
        <v>0</v>
      </c>
      <c r="U6" s="211"/>
      <c r="V6" s="36"/>
      <c r="W6" s="15"/>
      <c r="X6" s="16">
        <f t="shared" si="5"/>
        <v>0</v>
      </c>
      <c r="Y6" s="17"/>
      <c r="Z6" s="13" t="s">
        <v>33</v>
      </c>
      <c r="AA6" s="227"/>
      <c r="AB6" s="173"/>
      <c r="AC6" s="174">
        <f t="shared" si="6"/>
        <v>0</v>
      </c>
      <c r="AD6" s="175"/>
      <c r="AE6" s="14"/>
      <c r="AF6" s="15"/>
      <c r="AG6" s="16">
        <f t="shared" ref="AG6:AG15" si="19">IF($CB6=0,0,AE6/$CB6)</f>
        <v>0</v>
      </c>
      <c r="AH6" s="47"/>
      <c r="AI6" s="227"/>
      <c r="AJ6" s="173"/>
      <c r="AK6" s="174">
        <f t="shared" si="7"/>
        <v>0</v>
      </c>
      <c r="AL6" s="175"/>
      <c r="AM6" s="14"/>
      <c r="AN6" s="15"/>
      <c r="AO6" s="16">
        <f t="shared" si="8"/>
        <v>0</v>
      </c>
      <c r="AP6" s="47"/>
      <c r="AQ6" s="227"/>
      <c r="AR6" s="173"/>
      <c r="AS6" s="174">
        <f t="shared" si="9"/>
        <v>0</v>
      </c>
      <c r="AT6" s="175"/>
      <c r="AU6" s="14"/>
      <c r="AV6" s="15"/>
      <c r="AW6" s="16">
        <f t="shared" si="10"/>
        <v>0</v>
      </c>
      <c r="AX6" s="47"/>
      <c r="AY6" s="227"/>
      <c r="AZ6" s="173"/>
      <c r="BA6" s="174">
        <f t="shared" si="11"/>
        <v>0</v>
      </c>
      <c r="BB6" s="234"/>
      <c r="BC6" s="13" t="s">
        <v>33</v>
      </c>
      <c r="BD6" s="238"/>
      <c r="BE6" s="135"/>
      <c r="BF6" s="136">
        <f t="shared" si="12"/>
        <v>0</v>
      </c>
      <c r="BG6" s="137"/>
      <c r="BH6" s="36"/>
      <c r="BI6" s="15"/>
      <c r="BJ6" s="16">
        <f t="shared" si="13"/>
        <v>0</v>
      </c>
      <c r="BK6" s="47"/>
      <c r="BL6" s="238"/>
      <c r="BM6" s="135"/>
      <c r="BN6" s="136">
        <f t="shared" si="14"/>
        <v>0</v>
      </c>
      <c r="BO6" s="137"/>
      <c r="BP6" s="36"/>
      <c r="BQ6" s="15"/>
      <c r="BR6" s="16">
        <f t="shared" si="15"/>
        <v>0</v>
      </c>
      <c r="BS6" s="47"/>
      <c r="BT6" s="238"/>
      <c r="BU6" s="135"/>
      <c r="BV6" s="136">
        <f t="shared" si="16"/>
        <v>0</v>
      </c>
      <c r="BW6" s="137"/>
      <c r="BX6" s="36"/>
      <c r="BY6" s="15"/>
      <c r="BZ6" s="16">
        <f t="shared" si="17"/>
        <v>0</v>
      </c>
      <c r="CA6" s="47"/>
      <c r="CB6" s="41">
        <f t="shared" ref="CB6:CB14" si="20">B6+F6+J6+N6+R6+V6+AA6+AE6+AI6+AM6+AQ6+AY6+BD6+BH6+BL6+BP6+BT6+BX6+AU6</f>
        <v>0</v>
      </c>
      <c r="CC6" s="12">
        <f t="shared" si="18"/>
        <v>0</v>
      </c>
      <c r="CD6" s="257" t="s">
        <v>33</v>
      </c>
      <c r="CE6" s="259"/>
      <c r="CF6" s="259"/>
      <c r="CG6" s="261" t="s">
        <v>80</v>
      </c>
      <c r="CH6" s="259" t="s">
        <v>80</v>
      </c>
      <c r="CI6" s="259"/>
    </row>
    <row r="7" spans="1:87" ht="24.75" customHeight="1">
      <c r="A7" s="13" t="s">
        <v>34</v>
      </c>
      <c r="B7" s="320">
        <v>2015</v>
      </c>
      <c r="C7" s="15" t="s">
        <v>58</v>
      </c>
      <c r="D7" s="16">
        <f t="shared" si="0"/>
        <v>4.5409474016315864E-2</v>
      </c>
      <c r="E7" s="48">
        <v>3</v>
      </c>
      <c r="F7" s="75">
        <v>450</v>
      </c>
      <c r="G7" s="15" t="s">
        <v>58</v>
      </c>
      <c r="H7" s="16">
        <f t="shared" si="1"/>
        <v>1.014107360165863E-2</v>
      </c>
      <c r="I7" s="48">
        <v>3</v>
      </c>
      <c r="J7" s="317">
        <v>15100</v>
      </c>
      <c r="K7" s="39" t="s">
        <v>58</v>
      </c>
      <c r="L7" s="18">
        <f t="shared" si="2"/>
        <v>0.34028935863343401</v>
      </c>
      <c r="M7" s="48">
        <v>2</v>
      </c>
      <c r="N7" s="36"/>
      <c r="O7" s="15"/>
      <c r="P7" s="16">
        <f t="shared" si="3"/>
        <v>0</v>
      </c>
      <c r="Q7" s="47"/>
      <c r="R7" s="36"/>
      <c r="S7" s="15"/>
      <c r="T7" s="16">
        <f t="shared" si="4"/>
        <v>0</v>
      </c>
      <c r="U7" s="47"/>
      <c r="V7" s="63">
        <v>9000</v>
      </c>
      <c r="W7" s="64" t="s">
        <v>64</v>
      </c>
      <c r="X7" s="65">
        <f t="shared" si="5"/>
        <v>0.20282147203317258</v>
      </c>
      <c r="Y7" s="66">
        <v>1</v>
      </c>
      <c r="Z7" s="13" t="s">
        <v>34</v>
      </c>
      <c r="AA7" s="14"/>
      <c r="AB7" s="15"/>
      <c r="AC7" s="16">
        <f t="shared" si="6"/>
        <v>0</v>
      </c>
      <c r="AD7" s="47"/>
      <c r="AE7" s="67">
        <v>6000</v>
      </c>
      <c r="AF7" s="68" t="s">
        <v>64</v>
      </c>
      <c r="AG7" s="69">
        <f t="shared" si="19"/>
        <v>0.13521431468878173</v>
      </c>
      <c r="AH7" s="70">
        <v>2</v>
      </c>
      <c r="AI7" s="319">
        <v>55</v>
      </c>
      <c r="AJ7" s="15" t="s">
        <v>58</v>
      </c>
      <c r="AK7" s="16">
        <f t="shared" si="7"/>
        <v>1.2394645513138325E-3</v>
      </c>
      <c r="AL7" s="47"/>
      <c r="AM7" s="14">
        <v>4600</v>
      </c>
      <c r="AN7" s="15" t="s">
        <v>58</v>
      </c>
      <c r="AO7" s="16">
        <f t="shared" si="8"/>
        <v>0.10366430792806598</v>
      </c>
      <c r="AP7" s="47"/>
      <c r="AQ7" s="319">
        <v>4</v>
      </c>
      <c r="AR7" s="15" t="s">
        <v>58</v>
      </c>
      <c r="AS7" s="16">
        <f t="shared" si="9"/>
        <v>9.0142876459187811E-5</v>
      </c>
      <c r="AT7" s="48">
        <v>3</v>
      </c>
      <c r="AU7" s="14"/>
      <c r="AV7" s="15"/>
      <c r="AW7" s="16">
        <f t="shared" si="10"/>
        <v>0</v>
      </c>
      <c r="AX7" s="47"/>
      <c r="AY7" s="14"/>
      <c r="AZ7" s="15"/>
      <c r="BA7" s="16">
        <f t="shared" si="11"/>
        <v>0</v>
      </c>
      <c r="BB7" s="17"/>
      <c r="BC7" s="13" t="s">
        <v>34</v>
      </c>
      <c r="BD7" s="71">
        <v>7000</v>
      </c>
      <c r="BE7" s="72" t="s">
        <v>58</v>
      </c>
      <c r="BF7" s="73">
        <f t="shared" si="12"/>
        <v>0.15775003380357866</v>
      </c>
      <c r="BG7" s="74">
        <v>2</v>
      </c>
      <c r="BH7" s="36"/>
      <c r="BI7" s="15"/>
      <c r="BJ7" s="16">
        <f t="shared" si="13"/>
        <v>0</v>
      </c>
      <c r="BK7" s="47"/>
      <c r="BL7" s="36"/>
      <c r="BM7" s="15"/>
      <c r="BN7" s="16">
        <f t="shared" si="14"/>
        <v>0</v>
      </c>
      <c r="BO7" s="47"/>
      <c r="BP7" s="36"/>
      <c r="BQ7" s="15"/>
      <c r="BR7" s="16">
        <f t="shared" si="15"/>
        <v>0</v>
      </c>
      <c r="BS7" s="47"/>
      <c r="BT7" s="36"/>
      <c r="BU7" s="15"/>
      <c r="BV7" s="16">
        <f t="shared" si="16"/>
        <v>0</v>
      </c>
      <c r="BW7" s="47"/>
      <c r="BX7" s="52">
        <v>150</v>
      </c>
      <c r="BY7" s="15" t="s">
        <v>58</v>
      </c>
      <c r="BZ7" s="16">
        <f t="shared" si="17"/>
        <v>3.3803578672195428E-3</v>
      </c>
      <c r="CA7" s="47"/>
      <c r="CB7" s="41">
        <f t="shared" si="20"/>
        <v>44374</v>
      </c>
      <c r="CC7" s="12">
        <f t="shared" si="18"/>
        <v>0.180735503158615</v>
      </c>
      <c r="CD7" s="257" t="s">
        <v>34</v>
      </c>
      <c r="CE7" s="259">
        <v>10</v>
      </c>
      <c r="CF7" s="260">
        <f>L7+X7+BF7</f>
        <v>0.70086086447018525</v>
      </c>
      <c r="CG7" s="261" t="s">
        <v>76</v>
      </c>
      <c r="CH7" s="259">
        <v>3</v>
      </c>
      <c r="CI7" s="262"/>
    </row>
    <row r="8" spans="1:87" ht="24.75" customHeight="1">
      <c r="A8" s="13" t="s">
        <v>35</v>
      </c>
      <c r="B8" s="208"/>
      <c r="C8" s="209"/>
      <c r="D8" s="210">
        <f t="shared" si="0"/>
        <v>0</v>
      </c>
      <c r="E8" s="211"/>
      <c r="F8" s="75"/>
      <c r="G8" s="15"/>
      <c r="H8" s="16">
        <f t="shared" si="1"/>
        <v>0</v>
      </c>
      <c r="I8" s="47"/>
      <c r="J8" s="218">
        <v>150</v>
      </c>
      <c r="K8" s="209" t="s">
        <v>58</v>
      </c>
      <c r="L8" s="210">
        <f t="shared" si="2"/>
        <v>4.725897920604915E-3</v>
      </c>
      <c r="M8" s="211"/>
      <c r="N8" s="36"/>
      <c r="O8" s="15"/>
      <c r="P8" s="16">
        <f t="shared" si="3"/>
        <v>0</v>
      </c>
      <c r="Q8" s="47"/>
      <c r="R8" s="217"/>
      <c r="S8" s="209"/>
      <c r="T8" s="210">
        <f t="shared" si="4"/>
        <v>0</v>
      </c>
      <c r="U8" s="211"/>
      <c r="V8" s="75">
        <v>487</v>
      </c>
      <c r="W8" s="68" t="s">
        <v>36</v>
      </c>
      <c r="X8" s="69">
        <f t="shared" si="5"/>
        <v>1.5343415248897291E-2</v>
      </c>
      <c r="Y8" s="19"/>
      <c r="Z8" s="13" t="s">
        <v>35</v>
      </c>
      <c r="AA8" s="227"/>
      <c r="AB8" s="173"/>
      <c r="AC8" s="174">
        <f t="shared" si="6"/>
        <v>0</v>
      </c>
      <c r="AD8" s="175"/>
      <c r="AE8" s="14"/>
      <c r="AF8" s="15"/>
      <c r="AG8" s="16">
        <f t="shared" si="19"/>
        <v>0</v>
      </c>
      <c r="AH8" s="47"/>
      <c r="AI8" s="227"/>
      <c r="AJ8" s="173"/>
      <c r="AK8" s="174">
        <f t="shared" si="7"/>
        <v>0</v>
      </c>
      <c r="AL8" s="175"/>
      <c r="AM8" s="14"/>
      <c r="AN8" s="15"/>
      <c r="AO8" s="16">
        <f t="shared" si="8"/>
        <v>0</v>
      </c>
      <c r="AP8" s="47"/>
      <c r="AQ8" s="233">
        <v>6473</v>
      </c>
      <c r="AR8" s="199" t="s">
        <v>61</v>
      </c>
      <c r="AS8" s="200">
        <f t="shared" si="9"/>
        <v>0.20393824826717077</v>
      </c>
      <c r="AT8" s="175"/>
      <c r="AU8" s="14"/>
      <c r="AV8" s="15"/>
      <c r="AW8" s="16">
        <f t="shared" si="10"/>
        <v>0</v>
      </c>
      <c r="AX8" s="47"/>
      <c r="AY8" s="227"/>
      <c r="AZ8" s="173"/>
      <c r="BA8" s="174">
        <f t="shared" si="11"/>
        <v>0</v>
      </c>
      <c r="BB8" s="234"/>
      <c r="BC8" s="13" t="s">
        <v>35</v>
      </c>
      <c r="BD8" s="238"/>
      <c r="BE8" s="135"/>
      <c r="BF8" s="136">
        <f t="shared" si="12"/>
        <v>0</v>
      </c>
      <c r="BG8" s="137"/>
      <c r="BH8" s="52">
        <v>100</v>
      </c>
      <c r="BI8" s="15"/>
      <c r="BJ8" s="16">
        <f t="shared" si="13"/>
        <v>3.1505986137366098E-3</v>
      </c>
      <c r="BK8" s="47"/>
      <c r="BL8" s="239">
        <v>2305</v>
      </c>
      <c r="BM8" s="139"/>
      <c r="BN8" s="140">
        <f t="shared" si="14"/>
        <v>7.2621298046628854E-2</v>
      </c>
      <c r="BO8" s="142"/>
      <c r="BP8" s="36"/>
      <c r="BQ8" s="15"/>
      <c r="BR8" s="16">
        <f t="shared" si="15"/>
        <v>0</v>
      </c>
      <c r="BS8" s="47"/>
      <c r="BT8" s="240">
        <v>22225</v>
      </c>
      <c r="BU8" s="143"/>
      <c r="BV8" s="144">
        <f t="shared" si="16"/>
        <v>0.70022054190296157</v>
      </c>
      <c r="BW8" s="142"/>
      <c r="BX8" s="36"/>
      <c r="BY8" s="15"/>
      <c r="BZ8" s="16">
        <f t="shared" si="17"/>
        <v>0</v>
      </c>
      <c r="CA8" s="47"/>
      <c r="CB8" s="41">
        <f t="shared" si="20"/>
        <v>31740</v>
      </c>
      <c r="CC8" s="12">
        <f t="shared" si="18"/>
        <v>0.12927716388548341</v>
      </c>
      <c r="CD8" s="257" t="s">
        <v>35</v>
      </c>
      <c r="CE8" s="259">
        <v>6</v>
      </c>
      <c r="CF8" s="260">
        <f>BV8+BN8+AS8</f>
        <v>0.97678008821676121</v>
      </c>
      <c r="CG8" s="261" t="s">
        <v>75</v>
      </c>
      <c r="CH8" s="259" t="s">
        <v>80</v>
      </c>
      <c r="CI8" s="262"/>
    </row>
    <row r="9" spans="1:87" ht="24.75" customHeight="1">
      <c r="A9" s="13" t="s">
        <v>37</v>
      </c>
      <c r="B9" s="208"/>
      <c r="C9" s="209"/>
      <c r="D9" s="210">
        <f t="shared" si="0"/>
        <v>0</v>
      </c>
      <c r="E9" s="211"/>
      <c r="F9" s="75">
        <v>800</v>
      </c>
      <c r="G9" s="15" t="s">
        <v>58</v>
      </c>
      <c r="H9" s="16">
        <f t="shared" si="1"/>
        <v>3.9408866995073892E-2</v>
      </c>
      <c r="I9" s="47">
        <v>1</v>
      </c>
      <c r="J9" s="217">
        <v>1100</v>
      </c>
      <c r="K9" s="209"/>
      <c r="L9" s="210">
        <f t="shared" si="2"/>
        <v>5.4187192118226604E-2</v>
      </c>
      <c r="M9" s="212">
        <v>3</v>
      </c>
      <c r="N9" s="63">
        <v>2500</v>
      </c>
      <c r="O9" s="76"/>
      <c r="P9" s="65">
        <f t="shared" si="3"/>
        <v>0.12315270935960591</v>
      </c>
      <c r="Q9" s="78">
        <v>3</v>
      </c>
      <c r="R9" s="217"/>
      <c r="S9" s="209"/>
      <c r="T9" s="210">
        <f t="shared" si="4"/>
        <v>0</v>
      </c>
      <c r="U9" s="211"/>
      <c r="V9" s="71">
        <v>2100</v>
      </c>
      <c r="W9" s="72"/>
      <c r="X9" s="73">
        <f t="shared" si="5"/>
        <v>0.10344827586206896</v>
      </c>
      <c r="Y9" s="77">
        <v>2</v>
      </c>
      <c r="Z9" s="13" t="s">
        <v>37</v>
      </c>
      <c r="AA9" s="227">
        <v>1000</v>
      </c>
      <c r="AB9" s="173"/>
      <c r="AC9" s="174">
        <f t="shared" si="6"/>
        <v>4.9261083743842367E-2</v>
      </c>
      <c r="AD9" s="175">
        <v>2</v>
      </c>
      <c r="AE9" s="14"/>
      <c r="AF9" s="15"/>
      <c r="AG9" s="16">
        <f t="shared" si="19"/>
        <v>0</v>
      </c>
      <c r="AH9" s="47"/>
      <c r="AI9" s="227"/>
      <c r="AJ9" s="173"/>
      <c r="AK9" s="174">
        <f t="shared" si="7"/>
        <v>0</v>
      </c>
      <c r="AL9" s="175"/>
      <c r="AM9" s="14">
        <v>1000</v>
      </c>
      <c r="AN9" s="15"/>
      <c r="AO9" s="16">
        <f t="shared" si="8"/>
        <v>4.9261083743842367E-2</v>
      </c>
      <c r="AP9" s="47">
        <v>1</v>
      </c>
      <c r="AQ9" s="227"/>
      <c r="AR9" s="173"/>
      <c r="AS9" s="174">
        <f t="shared" si="9"/>
        <v>0</v>
      </c>
      <c r="AT9" s="175"/>
      <c r="AU9" s="14"/>
      <c r="AV9" s="15"/>
      <c r="AW9" s="16">
        <f t="shared" si="10"/>
        <v>0</v>
      </c>
      <c r="AX9" s="47"/>
      <c r="AY9" s="231">
        <v>500</v>
      </c>
      <c r="AZ9" s="173" t="s">
        <v>58</v>
      </c>
      <c r="BA9" s="174">
        <f t="shared" si="11"/>
        <v>2.4630541871921183E-2</v>
      </c>
      <c r="BB9" s="234">
        <v>1</v>
      </c>
      <c r="BC9" s="13" t="s">
        <v>37</v>
      </c>
      <c r="BD9" s="240">
        <v>10000</v>
      </c>
      <c r="BE9" s="143"/>
      <c r="BF9" s="144">
        <f t="shared" si="12"/>
        <v>0.49261083743842365</v>
      </c>
      <c r="BG9" s="142">
        <v>3</v>
      </c>
      <c r="BH9" s="52">
        <v>800</v>
      </c>
      <c r="BI9" s="15" t="s">
        <v>58</v>
      </c>
      <c r="BJ9" s="16">
        <f t="shared" si="13"/>
        <v>3.9408866995073892E-2</v>
      </c>
      <c r="BK9" s="47">
        <v>2</v>
      </c>
      <c r="BL9" s="238"/>
      <c r="BM9" s="135"/>
      <c r="BN9" s="136">
        <f t="shared" si="14"/>
        <v>0</v>
      </c>
      <c r="BO9" s="137"/>
      <c r="BP9" s="36"/>
      <c r="BQ9" s="15"/>
      <c r="BR9" s="16">
        <f t="shared" si="15"/>
        <v>0</v>
      </c>
      <c r="BS9" s="47"/>
      <c r="BT9" s="238"/>
      <c r="BU9" s="135"/>
      <c r="BV9" s="136">
        <f t="shared" si="16"/>
        <v>0</v>
      </c>
      <c r="BW9" s="137"/>
      <c r="BX9" s="52">
        <v>500</v>
      </c>
      <c r="BY9" s="15" t="s">
        <v>58</v>
      </c>
      <c r="BZ9" s="16">
        <f t="shared" si="17"/>
        <v>2.4630541871921183E-2</v>
      </c>
      <c r="CA9" s="47">
        <v>1</v>
      </c>
      <c r="CB9" s="41">
        <f t="shared" si="20"/>
        <v>20300</v>
      </c>
      <c r="CC9" s="12">
        <f t="shared" si="18"/>
        <v>8.2681992025057119E-2</v>
      </c>
      <c r="CD9" s="257" t="s">
        <v>37</v>
      </c>
      <c r="CE9" s="259">
        <v>10</v>
      </c>
      <c r="CF9" s="260">
        <f>BF9+P9+X9</f>
        <v>0.71921182266009853</v>
      </c>
      <c r="CG9" s="261" t="s">
        <v>77</v>
      </c>
      <c r="CH9" s="259">
        <v>3</v>
      </c>
      <c r="CI9" s="262"/>
    </row>
    <row r="10" spans="1:87" ht="24.75" customHeight="1">
      <c r="A10" s="13" t="s">
        <v>38</v>
      </c>
      <c r="B10" s="316">
        <v>3059</v>
      </c>
      <c r="C10" s="39" t="s">
        <v>58</v>
      </c>
      <c r="D10" s="18">
        <f t="shared" si="0"/>
        <v>0.15514530608104682</v>
      </c>
      <c r="E10" s="48">
        <v>3</v>
      </c>
      <c r="F10" s="75"/>
      <c r="G10" s="15"/>
      <c r="H10" s="16">
        <f t="shared" si="1"/>
        <v>0</v>
      </c>
      <c r="I10" s="47"/>
      <c r="J10" s="317">
        <v>6950</v>
      </c>
      <c r="K10" s="39" t="s">
        <v>58</v>
      </c>
      <c r="L10" s="318">
        <f t="shared" si="2"/>
        <v>0.35248770096870718</v>
      </c>
      <c r="M10" s="48">
        <v>2</v>
      </c>
      <c r="N10" s="63">
        <v>4900</v>
      </c>
      <c r="O10" s="76" t="s">
        <v>64</v>
      </c>
      <c r="P10" s="65">
        <f t="shared" si="3"/>
        <v>0.24851650859664248</v>
      </c>
      <c r="Q10" s="78">
        <v>2</v>
      </c>
      <c r="R10" s="36"/>
      <c r="S10" s="15"/>
      <c r="T10" s="16">
        <f t="shared" si="4"/>
        <v>0</v>
      </c>
      <c r="U10" s="47"/>
      <c r="V10" s="36"/>
      <c r="W10" s="15"/>
      <c r="X10" s="16">
        <f t="shared" si="5"/>
        <v>0</v>
      </c>
      <c r="Y10" s="17"/>
      <c r="Z10" s="13" t="s">
        <v>38</v>
      </c>
      <c r="AA10" s="14"/>
      <c r="AB10" s="15"/>
      <c r="AC10" s="16">
        <f t="shared" si="6"/>
        <v>0</v>
      </c>
      <c r="AD10" s="47"/>
      <c r="AE10" s="14"/>
      <c r="AF10" s="15"/>
      <c r="AG10" s="16">
        <f t="shared" si="19"/>
        <v>0</v>
      </c>
      <c r="AH10" s="47"/>
      <c r="AI10" s="14"/>
      <c r="AJ10" s="15"/>
      <c r="AK10" s="16">
        <f t="shared" si="7"/>
        <v>0</v>
      </c>
      <c r="AL10" s="47"/>
      <c r="AM10" s="14"/>
      <c r="AN10" s="15"/>
      <c r="AO10" s="16">
        <f t="shared" si="8"/>
        <v>0</v>
      </c>
      <c r="AP10" s="47"/>
      <c r="AQ10" s="14"/>
      <c r="AR10" s="15"/>
      <c r="AS10" s="16">
        <f t="shared" si="9"/>
        <v>0</v>
      </c>
      <c r="AT10" s="47"/>
      <c r="AU10" s="79">
        <v>3656</v>
      </c>
      <c r="AV10" s="72" t="s">
        <v>64</v>
      </c>
      <c r="AW10" s="73">
        <f t="shared" si="10"/>
        <v>0.18542374600598469</v>
      </c>
      <c r="AX10" s="74">
        <v>3</v>
      </c>
      <c r="AY10" s="319">
        <v>1152</v>
      </c>
      <c r="AZ10" s="15" t="s">
        <v>58</v>
      </c>
      <c r="BA10" s="16">
        <f t="shared" si="11"/>
        <v>5.8426738347618808E-2</v>
      </c>
      <c r="BB10" s="19">
        <v>3</v>
      </c>
      <c r="BC10" s="13" t="s">
        <v>38</v>
      </c>
      <c r="BD10" s="36"/>
      <c r="BE10" s="15"/>
      <c r="BF10" s="16">
        <f t="shared" si="12"/>
        <v>0</v>
      </c>
      <c r="BG10" s="47"/>
      <c r="BH10" s="36"/>
      <c r="BI10" s="15"/>
      <c r="BJ10" s="16">
        <f t="shared" si="13"/>
        <v>0</v>
      </c>
      <c r="BK10" s="47"/>
      <c r="BL10" s="36"/>
      <c r="BM10" s="15"/>
      <c r="BN10" s="16">
        <f t="shared" si="14"/>
        <v>0</v>
      </c>
      <c r="BO10" s="47"/>
      <c r="BP10" s="36"/>
      <c r="BQ10" s="15"/>
      <c r="BR10" s="16">
        <f t="shared" si="15"/>
        <v>0</v>
      </c>
      <c r="BS10" s="47"/>
      <c r="BT10" s="36"/>
      <c r="BU10" s="15"/>
      <c r="BV10" s="16">
        <f t="shared" si="16"/>
        <v>0</v>
      </c>
      <c r="BW10" s="47"/>
      <c r="BX10" s="36"/>
      <c r="BY10" s="15"/>
      <c r="BZ10" s="16">
        <f t="shared" si="17"/>
        <v>0</v>
      </c>
      <c r="CA10" s="47"/>
      <c r="CB10" s="41">
        <f t="shared" si="20"/>
        <v>19717</v>
      </c>
      <c r="CC10" s="12">
        <f t="shared" si="18"/>
        <v>8.0307430382170017E-2</v>
      </c>
      <c r="CD10" s="257" t="s">
        <v>38</v>
      </c>
      <c r="CE10" s="259">
        <v>5</v>
      </c>
      <c r="CF10" s="260">
        <f>L10+P10+AW10</f>
        <v>0.78642795557133427</v>
      </c>
      <c r="CG10" s="261" t="s">
        <v>78</v>
      </c>
      <c r="CH10" s="259">
        <v>4</v>
      </c>
      <c r="CI10" s="262"/>
    </row>
    <row r="11" spans="1:87" ht="24.75" customHeight="1">
      <c r="A11" s="13" t="s">
        <v>39</v>
      </c>
      <c r="B11" s="208"/>
      <c r="C11" s="209"/>
      <c r="D11" s="210">
        <f t="shared" si="0"/>
        <v>0</v>
      </c>
      <c r="E11" s="211"/>
      <c r="F11" s="36"/>
      <c r="G11" s="15"/>
      <c r="H11" s="16">
        <f t="shared" si="1"/>
        <v>0</v>
      </c>
      <c r="I11" s="47"/>
      <c r="J11" s="217"/>
      <c r="K11" s="209"/>
      <c r="L11" s="210">
        <f t="shared" si="2"/>
        <v>0</v>
      </c>
      <c r="M11" s="211"/>
      <c r="N11" s="36"/>
      <c r="O11" s="15"/>
      <c r="P11" s="16">
        <f t="shared" si="3"/>
        <v>0</v>
      </c>
      <c r="Q11" s="47"/>
      <c r="R11" s="217"/>
      <c r="S11" s="209"/>
      <c r="T11" s="210">
        <f t="shared" si="4"/>
        <v>0</v>
      </c>
      <c r="U11" s="211"/>
      <c r="V11" s="36"/>
      <c r="W11" s="15"/>
      <c r="X11" s="16">
        <f t="shared" si="5"/>
        <v>0</v>
      </c>
      <c r="Y11" s="17"/>
      <c r="Z11" s="13" t="s">
        <v>39</v>
      </c>
      <c r="AA11" s="228">
        <v>5138</v>
      </c>
      <c r="AB11" s="181" t="s">
        <v>58</v>
      </c>
      <c r="AC11" s="182">
        <f t="shared" si="6"/>
        <v>0.37525562372188137</v>
      </c>
      <c r="AD11" s="183"/>
      <c r="AE11" s="25">
        <v>3230</v>
      </c>
      <c r="AF11" s="39" t="s">
        <v>58</v>
      </c>
      <c r="AG11" s="18">
        <f t="shared" si="19"/>
        <v>0.23590417762196902</v>
      </c>
      <c r="AH11" s="48">
        <v>3</v>
      </c>
      <c r="AI11" s="228">
        <v>4224</v>
      </c>
      <c r="AJ11" s="232" t="s">
        <v>58</v>
      </c>
      <c r="AK11" s="182">
        <f t="shared" si="7"/>
        <v>0.30850131463628394</v>
      </c>
      <c r="AL11" s="183">
        <v>3</v>
      </c>
      <c r="AM11" s="14"/>
      <c r="AN11" s="15"/>
      <c r="AO11" s="16">
        <f t="shared" si="8"/>
        <v>0</v>
      </c>
      <c r="AP11" s="47"/>
      <c r="AQ11" s="227"/>
      <c r="AR11" s="173"/>
      <c r="AS11" s="174">
        <f t="shared" si="9"/>
        <v>0</v>
      </c>
      <c r="AT11" s="175"/>
      <c r="AU11" s="14"/>
      <c r="AV11" s="15"/>
      <c r="AW11" s="16">
        <f t="shared" si="10"/>
        <v>0</v>
      </c>
      <c r="AX11" s="47"/>
      <c r="AY11" s="227"/>
      <c r="AZ11" s="173"/>
      <c r="BA11" s="174">
        <f t="shared" si="11"/>
        <v>0</v>
      </c>
      <c r="BB11" s="234"/>
      <c r="BC11" s="13" t="s">
        <v>39</v>
      </c>
      <c r="BD11" s="238">
        <v>1100</v>
      </c>
      <c r="BE11" s="135" t="s">
        <v>58</v>
      </c>
      <c r="BF11" s="136">
        <f t="shared" si="12"/>
        <v>8.0338884019865608E-2</v>
      </c>
      <c r="BG11" s="142">
        <v>3</v>
      </c>
      <c r="BH11" s="36"/>
      <c r="BI11" s="15"/>
      <c r="BJ11" s="16">
        <f t="shared" si="13"/>
        <v>0</v>
      </c>
      <c r="BK11" s="47"/>
      <c r="BL11" s="238"/>
      <c r="BM11" s="135"/>
      <c r="BN11" s="136">
        <f t="shared" si="14"/>
        <v>0</v>
      </c>
      <c r="BO11" s="137"/>
      <c r="BP11" s="36"/>
      <c r="BQ11" s="15"/>
      <c r="BR11" s="16">
        <f t="shared" si="15"/>
        <v>0</v>
      </c>
      <c r="BS11" s="47"/>
      <c r="BT11" s="238"/>
      <c r="BU11" s="135"/>
      <c r="BV11" s="136">
        <f t="shared" si="16"/>
        <v>0</v>
      </c>
      <c r="BW11" s="137"/>
      <c r="BX11" s="36"/>
      <c r="BY11" s="15"/>
      <c r="BZ11" s="16">
        <f t="shared" si="17"/>
        <v>0</v>
      </c>
      <c r="CA11" s="47"/>
      <c r="CB11" s="41">
        <f t="shared" si="20"/>
        <v>13692</v>
      </c>
      <c r="CC11" s="12">
        <f t="shared" si="18"/>
        <v>5.5767578069314393E-2</v>
      </c>
      <c r="CD11" s="257" t="s">
        <v>39</v>
      </c>
      <c r="CE11" s="259">
        <v>4</v>
      </c>
      <c r="CF11" s="260">
        <f>AC11+AG11+AK11</f>
        <v>0.91966111598013434</v>
      </c>
      <c r="CG11" s="261" t="s">
        <v>79</v>
      </c>
      <c r="CH11" s="259"/>
      <c r="CI11" s="262"/>
    </row>
    <row r="12" spans="1:87" ht="24.75" customHeight="1">
      <c r="A12" s="13" t="s">
        <v>42</v>
      </c>
      <c r="B12" s="320"/>
      <c r="C12" s="15"/>
      <c r="D12" s="16">
        <f>IF($CB12=0,0,B12/$CB12)</f>
        <v>0</v>
      </c>
      <c r="E12" s="47"/>
      <c r="F12" s="36"/>
      <c r="G12" s="15"/>
      <c r="H12" s="16">
        <f>IF($CB12=0,0,F12/$CB12)</f>
        <v>0</v>
      </c>
      <c r="I12" s="47"/>
      <c r="J12" s="36"/>
      <c r="K12" s="15"/>
      <c r="L12" s="16">
        <f>IF($CB12=0,0,J12/$CB12)</f>
        <v>0</v>
      </c>
      <c r="M12" s="47"/>
      <c r="N12" s="36"/>
      <c r="O12" s="15"/>
      <c r="P12" s="16">
        <f>IF($CB12=0,0,N12/$CB12)</f>
        <v>0</v>
      </c>
      <c r="Q12" s="47"/>
      <c r="R12" s="36"/>
      <c r="S12" s="15"/>
      <c r="T12" s="16">
        <f>IF($CB12=0,0,R12/$CB12)</f>
        <v>0</v>
      </c>
      <c r="U12" s="47"/>
      <c r="V12" s="36"/>
      <c r="W12" s="15"/>
      <c r="X12" s="16">
        <f>IF($CB12=0,0,V12/$CB12)</f>
        <v>0</v>
      </c>
      <c r="Y12" s="17"/>
      <c r="Z12" s="13" t="s">
        <v>42</v>
      </c>
      <c r="AA12" s="14"/>
      <c r="AB12" s="15"/>
      <c r="AC12" s="16">
        <f>IF($CB12=0,0,AA12/$CB12)</f>
        <v>0</v>
      </c>
      <c r="AD12" s="47"/>
      <c r="AE12" s="14"/>
      <c r="AF12" s="15"/>
      <c r="AG12" s="16">
        <f>IF($CB12=0,0,AE12/$CB12)</f>
        <v>0</v>
      </c>
      <c r="AH12" s="47"/>
      <c r="AI12" s="14"/>
      <c r="AJ12" s="15"/>
      <c r="AK12" s="16">
        <f>IF($CB12=0,0,AI12/$CB12)</f>
        <v>0</v>
      </c>
      <c r="AL12" s="47"/>
      <c r="AM12" s="14"/>
      <c r="AN12" s="15"/>
      <c r="AO12" s="16">
        <f>IF($CB12=0,0,AM12/$CB12)</f>
        <v>0</v>
      </c>
      <c r="AP12" s="47"/>
      <c r="AQ12" s="14"/>
      <c r="AR12" s="15"/>
      <c r="AS12" s="16">
        <f>IF($CB12=0,0,AQ12/$CB12)</f>
        <v>0</v>
      </c>
      <c r="AT12" s="47"/>
      <c r="AU12" s="14">
        <v>350</v>
      </c>
      <c r="AV12" s="15" t="s">
        <v>58</v>
      </c>
      <c r="AW12" s="16">
        <f>IF($CB12=0,0,AU12/$CB12)</f>
        <v>5.7755775577557754E-2</v>
      </c>
      <c r="AX12" s="47">
        <v>2</v>
      </c>
      <c r="AY12" s="25"/>
      <c r="AZ12" s="322"/>
      <c r="BA12" s="318">
        <f>IF($CB12=0,0,AY12/$CB12)</f>
        <v>0</v>
      </c>
      <c r="BB12" s="19"/>
      <c r="BC12" s="13" t="s">
        <v>42</v>
      </c>
      <c r="BD12" s="36">
        <v>1410</v>
      </c>
      <c r="BE12" s="15" t="s">
        <v>58</v>
      </c>
      <c r="BF12" s="16">
        <f>IF($CB12=0,0,BD12/$CB12)</f>
        <v>0.23267326732673269</v>
      </c>
      <c r="BG12" s="47">
        <v>2</v>
      </c>
      <c r="BH12" s="36"/>
      <c r="BI12" s="15"/>
      <c r="BJ12" s="16">
        <f>IF($CB12=0,0,BH12/$CB12)</f>
        <v>0</v>
      </c>
      <c r="BK12" s="47"/>
      <c r="BL12" s="71">
        <v>1300</v>
      </c>
      <c r="BM12" s="72" t="s">
        <v>58</v>
      </c>
      <c r="BN12" s="73">
        <f>IF($CB12=0,0,BL12/$CB12)</f>
        <v>0.21452145214521451</v>
      </c>
      <c r="BO12" s="74">
        <v>2</v>
      </c>
      <c r="BP12" s="36"/>
      <c r="BQ12" s="15"/>
      <c r="BR12" s="16">
        <f>IF($CB12=0,0,BP12/$CB12)</f>
        <v>0</v>
      </c>
      <c r="BS12" s="47"/>
      <c r="BT12" s="63">
        <v>3000</v>
      </c>
      <c r="BU12" s="76" t="s">
        <v>69</v>
      </c>
      <c r="BV12" s="65">
        <f>IF($CB12=0,0,BT12/$CB12)</f>
        <v>0.49504950495049505</v>
      </c>
      <c r="BW12" s="78">
        <v>2</v>
      </c>
      <c r="BX12" s="36"/>
      <c r="BY12" s="15"/>
      <c r="BZ12" s="16">
        <f>IF($CB12=0,0,BX12/$CB12)</f>
        <v>0</v>
      </c>
      <c r="CA12" s="47"/>
      <c r="CB12" s="41">
        <f>B12+F12+J12+N12+R12+V12+AA12+AE12+AI12+AM12+AQ12+AY12+BD12+BH12+BL12+BP12+BT12+BX12+AU12</f>
        <v>6060</v>
      </c>
      <c r="CC12" s="12">
        <f t="shared" si="18"/>
        <v>2.4682407471519514E-2</v>
      </c>
      <c r="CD12" s="257" t="s">
        <v>42</v>
      </c>
      <c r="CE12" s="259">
        <v>3</v>
      </c>
      <c r="CF12" s="260">
        <f>BA12+BV12+BN12</f>
        <v>0.70957095709570961</v>
      </c>
      <c r="CG12" s="261" t="s">
        <v>81</v>
      </c>
      <c r="CH12" s="259">
        <v>4</v>
      </c>
      <c r="CI12" s="262"/>
    </row>
    <row r="13" spans="1:87" ht="24.75" customHeight="1" thickBot="1">
      <c r="A13" s="13" t="s">
        <v>40</v>
      </c>
      <c r="B13" s="320"/>
      <c r="C13" s="15"/>
      <c r="D13" s="16">
        <f t="shared" si="0"/>
        <v>0</v>
      </c>
      <c r="E13" s="47"/>
      <c r="F13" s="36"/>
      <c r="G13" s="15"/>
      <c r="H13" s="16">
        <f t="shared" si="1"/>
        <v>0</v>
      </c>
      <c r="I13" s="47"/>
      <c r="J13" s="36"/>
      <c r="K13" s="15"/>
      <c r="L13" s="16">
        <f t="shared" si="2"/>
        <v>0</v>
      </c>
      <c r="M13" s="47"/>
      <c r="N13" s="71">
        <v>1211</v>
      </c>
      <c r="O13" s="321" t="s">
        <v>58</v>
      </c>
      <c r="P13" s="73">
        <f t="shared" si="3"/>
        <v>0.14789936492427944</v>
      </c>
      <c r="Q13" s="48">
        <v>2</v>
      </c>
      <c r="R13" s="36"/>
      <c r="S13" s="15"/>
      <c r="T13" s="16">
        <f t="shared" si="4"/>
        <v>0</v>
      </c>
      <c r="U13" s="47"/>
      <c r="V13" s="36"/>
      <c r="W13" s="15"/>
      <c r="X13" s="16">
        <f t="shared" si="5"/>
        <v>0</v>
      </c>
      <c r="Y13" s="17"/>
      <c r="Z13" s="10" t="s">
        <v>40</v>
      </c>
      <c r="AA13" s="25">
        <v>2893</v>
      </c>
      <c r="AB13" s="322" t="s">
        <v>58</v>
      </c>
      <c r="AC13" s="18">
        <f t="shared" si="6"/>
        <v>0.35332193453834881</v>
      </c>
      <c r="AD13" s="48">
        <v>3</v>
      </c>
      <c r="AE13" s="67">
        <v>887</v>
      </c>
      <c r="AF13" s="15" t="s">
        <v>58</v>
      </c>
      <c r="AG13" s="16">
        <f t="shared" si="19"/>
        <v>0.10832926233512458</v>
      </c>
      <c r="AH13" s="47">
        <v>1</v>
      </c>
      <c r="AI13" s="67">
        <v>1203</v>
      </c>
      <c r="AJ13" s="323" t="s">
        <v>58</v>
      </c>
      <c r="AK13" s="16">
        <f t="shared" si="7"/>
        <v>0.14692232535417685</v>
      </c>
      <c r="AL13" s="324"/>
      <c r="AM13" s="325">
        <v>1294</v>
      </c>
      <c r="AN13" s="76" t="s">
        <v>58</v>
      </c>
      <c r="AO13" s="65">
        <f t="shared" si="8"/>
        <v>0.15803615046409381</v>
      </c>
      <c r="AP13" s="48"/>
      <c r="AQ13" s="14"/>
      <c r="AR13" s="15"/>
      <c r="AS13" s="16">
        <f t="shared" si="9"/>
        <v>0</v>
      </c>
      <c r="AT13" s="47"/>
      <c r="AU13" s="14"/>
      <c r="AV13" s="15"/>
      <c r="AW13" s="16">
        <f t="shared" si="10"/>
        <v>0</v>
      </c>
      <c r="AX13" s="47"/>
      <c r="AY13" s="14"/>
      <c r="AZ13" s="15"/>
      <c r="BA13" s="16">
        <f t="shared" si="11"/>
        <v>0</v>
      </c>
      <c r="BB13" s="17"/>
      <c r="BC13" s="13" t="s">
        <v>40</v>
      </c>
      <c r="BD13" s="36"/>
      <c r="BE13" s="15"/>
      <c r="BF13" s="16">
        <f t="shared" si="12"/>
        <v>0</v>
      </c>
      <c r="BG13" s="47"/>
      <c r="BH13" s="36"/>
      <c r="BI13" s="15"/>
      <c r="BJ13" s="16">
        <f t="shared" si="13"/>
        <v>0</v>
      </c>
      <c r="BK13" s="47"/>
      <c r="BL13" s="52">
        <v>700</v>
      </c>
      <c r="BM13" s="15" t="s">
        <v>58</v>
      </c>
      <c r="BN13" s="16">
        <f t="shared" si="14"/>
        <v>8.5490962383976549E-2</v>
      </c>
      <c r="BO13" s="47"/>
      <c r="BP13" s="36"/>
      <c r="BQ13" s="15"/>
      <c r="BR13" s="16">
        <f t="shared" si="15"/>
        <v>0</v>
      </c>
      <c r="BS13" s="47"/>
      <c r="BT13" s="36"/>
      <c r="BU13" s="15"/>
      <c r="BV13" s="16">
        <f t="shared" si="16"/>
        <v>0</v>
      </c>
      <c r="BW13" s="47"/>
      <c r="BX13" s="36"/>
      <c r="BY13" s="15"/>
      <c r="BZ13" s="16">
        <f t="shared" si="17"/>
        <v>0</v>
      </c>
      <c r="CA13" s="47"/>
      <c r="CB13" s="41">
        <f t="shared" si="20"/>
        <v>8188</v>
      </c>
      <c r="CC13" s="12">
        <f t="shared" si="18"/>
        <v>3.3349761118284124E-2</v>
      </c>
      <c r="CD13" s="257" t="s">
        <v>40</v>
      </c>
      <c r="CE13" s="259">
        <v>6</v>
      </c>
      <c r="CF13" s="260">
        <f>AC13+AO13+AK13</f>
        <v>0.65828041035661944</v>
      </c>
      <c r="CG13" s="261" t="s">
        <v>82</v>
      </c>
      <c r="CH13" s="259" t="s">
        <v>80</v>
      </c>
      <c r="CI13" s="262"/>
    </row>
    <row r="14" spans="1:87" ht="24.75" customHeight="1" thickBot="1">
      <c r="A14" s="10" t="s">
        <v>41</v>
      </c>
      <c r="B14" s="213">
        <v>1500</v>
      </c>
      <c r="C14" s="214" t="s">
        <v>58</v>
      </c>
      <c r="D14" s="215">
        <f t="shared" si="0"/>
        <v>1</v>
      </c>
      <c r="E14" s="216">
        <v>1</v>
      </c>
      <c r="F14" s="49"/>
      <c r="G14" s="50"/>
      <c r="H14" s="11">
        <f t="shared" si="1"/>
        <v>0</v>
      </c>
      <c r="I14" s="51"/>
      <c r="J14" s="219"/>
      <c r="K14" s="220"/>
      <c r="L14" s="221">
        <f t="shared" si="2"/>
        <v>0</v>
      </c>
      <c r="M14" s="222"/>
      <c r="N14" s="49"/>
      <c r="O14" s="50"/>
      <c r="P14" s="11">
        <f t="shared" si="3"/>
        <v>0</v>
      </c>
      <c r="Q14" s="51"/>
      <c r="R14" s="219"/>
      <c r="S14" s="220"/>
      <c r="T14" s="221">
        <f t="shared" si="4"/>
        <v>0</v>
      </c>
      <c r="U14" s="222"/>
      <c r="V14" s="49"/>
      <c r="W14" s="50"/>
      <c r="X14" s="11">
        <f t="shared" si="5"/>
        <v>0</v>
      </c>
      <c r="Y14" s="51"/>
      <c r="Z14" s="55" t="s">
        <v>41</v>
      </c>
      <c r="AA14" s="229"/>
      <c r="AB14" s="185"/>
      <c r="AC14" s="186">
        <f t="shared" si="6"/>
        <v>0</v>
      </c>
      <c r="AD14" s="187"/>
      <c r="AE14" s="59"/>
      <c r="AF14" s="50"/>
      <c r="AG14" s="11">
        <f t="shared" si="19"/>
        <v>0</v>
      </c>
      <c r="AH14" s="51"/>
      <c r="AI14" s="229"/>
      <c r="AJ14" s="185"/>
      <c r="AK14" s="186">
        <f t="shared" si="7"/>
        <v>0</v>
      </c>
      <c r="AL14" s="187"/>
      <c r="AM14" s="59"/>
      <c r="AN14" s="50"/>
      <c r="AO14" s="11">
        <f t="shared" si="8"/>
        <v>0</v>
      </c>
      <c r="AP14" s="51"/>
      <c r="AQ14" s="229"/>
      <c r="AR14" s="185"/>
      <c r="AS14" s="186">
        <f t="shared" si="9"/>
        <v>0</v>
      </c>
      <c r="AT14" s="187"/>
      <c r="AU14" s="59"/>
      <c r="AV14" s="50"/>
      <c r="AW14" s="11">
        <f t="shared" si="10"/>
        <v>0</v>
      </c>
      <c r="AX14" s="51"/>
      <c r="AY14" s="229"/>
      <c r="AZ14" s="185"/>
      <c r="BA14" s="186">
        <f t="shared" si="11"/>
        <v>0</v>
      </c>
      <c r="BB14" s="235"/>
      <c r="BC14" s="10" t="s">
        <v>41</v>
      </c>
      <c r="BD14" s="241"/>
      <c r="BE14" s="146"/>
      <c r="BF14" s="147">
        <f t="shared" si="12"/>
        <v>0</v>
      </c>
      <c r="BG14" s="148"/>
      <c r="BH14" s="49"/>
      <c r="BI14" s="50"/>
      <c r="BJ14" s="11">
        <f t="shared" si="13"/>
        <v>0</v>
      </c>
      <c r="BK14" s="51"/>
      <c r="BL14" s="241"/>
      <c r="BM14" s="243"/>
      <c r="BN14" s="147">
        <f t="shared" si="14"/>
        <v>0</v>
      </c>
      <c r="BO14" s="148"/>
      <c r="BP14" s="49"/>
      <c r="BQ14" s="50"/>
      <c r="BR14" s="11">
        <f t="shared" si="15"/>
        <v>0</v>
      </c>
      <c r="BS14" s="51"/>
      <c r="BT14" s="241"/>
      <c r="BU14" s="146"/>
      <c r="BV14" s="147">
        <f t="shared" si="16"/>
        <v>0</v>
      </c>
      <c r="BW14" s="148"/>
      <c r="BX14" s="49"/>
      <c r="BY14" s="50"/>
      <c r="BZ14" s="11">
        <f t="shared" si="17"/>
        <v>0</v>
      </c>
      <c r="CA14" s="51"/>
      <c r="CB14" s="41">
        <f t="shared" si="20"/>
        <v>1500</v>
      </c>
      <c r="CC14" s="12">
        <f t="shared" si="18"/>
        <v>6.1095067998810683E-3</v>
      </c>
      <c r="CD14" s="258" t="s">
        <v>41</v>
      </c>
      <c r="CE14" s="259">
        <v>1</v>
      </c>
      <c r="CF14" s="260">
        <f>D14</f>
        <v>1</v>
      </c>
      <c r="CG14" s="261" t="s">
        <v>89</v>
      </c>
      <c r="CH14" s="259">
        <v>0</v>
      </c>
      <c r="CI14" s="262"/>
    </row>
    <row r="15" spans="1:87" ht="24.75" customHeight="1" thickBot="1">
      <c r="A15" s="54" t="s">
        <v>44</v>
      </c>
      <c r="B15" s="42">
        <f>SUM(B5:B14)</f>
        <v>11254</v>
      </c>
      <c r="C15" s="43"/>
      <c r="D15" s="27">
        <f t="shared" si="0"/>
        <v>4.5837593017241031E-2</v>
      </c>
      <c r="E15" s="44"/>
      <c r="F15" s="42">
        <f>SUM(F5:F14)</f>
        <v>1850</v>
      </c>
      <c r="G15" s="43"/>
      <c r="H15" s="27">
        <f t="shared" si="1"/>
        <v>7.5350583865199843E-3</v>
      </c>
      <c r="I15" s="44"/>
      <c r="J15" s="223">
        <f>SUM(J5:J14)</f>
        <v>27100</v>
      </c>
      <c r="K15" s="224"/>
      <c r="L15" s="225">
        <f t="shared" si="2"/>
        <v>0.11037842285118463</v>
      </c>
      <c r="M15" s="226"/>
      <c r="N15" s="42">
        <f>SUM(N5:N14)</f>
        <v>10411</v>
      </c>
      <c r="O15" s="43"/>
      <c r="P15" s="27">
        <f t="shared" si="3"/>
        <v>4.2404050195707865E-2</v>
      </c>
      <c r="Q15" s="44"/>
      <c r="R15" s="223">
        <f>SUM(R5:R14)</f>
        <v>48000</v>
      </c>
      <c r="S15" s="224"/>
      <c r="T15" s="225">
        <f t="shared" si="4"/>
        <v>0.19550421759619419</v>
      </c>
      <c r="U15" s="226"/>
      <c r="V15" s="42">
        <f>SUM(V5:V14)</f>
        <v>11587</v>
      </c>
      <c r="W15" s="43"/>
      <c r="X15" s="27">
        <f t="shared" si="5"/>
        <v>4.7193903526814622E-2</v>
      </c>
      <c r="Y15" s="44"/>
      <c r="Z15" s="26" t="s">
        <v>44</v>
      </c>
      <c r="AA15" s="230">
        <f>SUM(AA5:AA14)</f>
        <v>9031</v>
      </c>
      <c r="AB15" s="189"/>
      <c r="AC15" s="190">
        <f t="shared" si="6"/>
        <v>3.6783303939817283E-2</v>
      </c>
      <c r="AD15" s="191"/>
      <c r="AE15" s="56">
        <f>SUM(AE5:AE14)</f>
        <v>10117</v>
      </c>
      <c r="AF15" s="43"/>
      <c r="AG15" s="27">
        <f t="shared" si="19"/>
        <v>4.1206586862931181E-2</v>
      </c>
      <c r="AH15" s="44"/>
      <c r="AI15" s="230">
        <f>SUM(AI5:AI14)</f>
        <v>5482</v>
      </c>
      <c r="AJ15" s="189"/>
      <c r="AK15" s="190">
        <f t="shared" si="7"/>
        <v>2.2328210851298678E-2</v>
      </c>
      <c r="AL15" s="191"/>
      <c r="AM15" s="56">
        <f>SUM(AM5:AM14)</f>
        <v>8894</v>
      </c>
      <c r="AN15" s="43"/>
      <c r="AO15" s="27">
        <f t="shared" si="8"/>
        <v>3.6225302318761483E-2</v>
      </c>
      <c r="AP15" s="44"/>
      <c r="AQ15" s="230">
        <f>SUM(AQ5:AQ14)</f>
        <v>6477</v>
      </c>
      <c r="AR15" s="189"/>
      <c r="AS15" s="190">
        <f t="shared" si="9"/>
        <v>2.6380850361886452E-2</v>
      </c>
      <c r="AT15" s="191"/>
      <c r="AU15" s="56">
        <f>SUM(AU5:AU14)</f>
        <v>4006</v>
      </c>
      <c r="AV15" s="57"/>
      <c r="AW15" s="27">
        <f t="shared" si="10"/>
        <v>1.6316456160215705E-2</v>
      </c>
      <c r="AX15" s="58"/>
      <c r="AY15" s="230">
        <f>SUM(AY5:AY14)</f>
        <v>1652</v>
      </c>
      <c r="AZ15" s="236"/>
      <c r="BA15" s="190">
        <f t="shared" si="11"/>
        <v>6.7286034889356833E-3</v>
      </c>
      <c r="BB15" s="237"/>
      <c r="BC15" s="54" t="s">
        <v>44</v>
      </c>
      <c r="BD15" s="242">
        <f>SUM(BD5:BD14)</f>
        <v>19510</v>
      </c>
      <c r="BE15" s="150"/>
      <c r="BF15" s="151">
        <f t="shared" si="12"/>
        <v>7.946431844378643E-2</v>
      </c>
      <c r="BG15" s="152"/>
      <c r="BH15" s="42">
        <f>SUM(BH5:BH14)</f>
        <v>5900</v>
      </c>
      <c r="BI15" s="43"/>
      <c r="BJ15" s="27">
        <f t="shared" si="13"/>
        <v>2.4030726746198869E-2</v>
      </c>
      <c r="BK15" s="44"/>
      <c r="BL15" s="242">
        <f>SUM(BL5:BL14)</f>
        <v>8805</v>
      </c>
      <c r="BM15" s="244"/>
      <c r="BN15" s="151">
        <f t="shared" si="14"/>
        <v>3.5862804915301874E-2</v>
      </c>
      <c r="BO15" s="244"/>
      <c r="BP15" s="42">
        <f>SUM(BP5:BP14)</f>
        <v>0</v>
      </c>
      <c r="BQ15" s="43"/>
      <c r="BR15" s="27">
        <f t="shared" si="15"/>
        <v>0</v>
      </c>
      <c r="BS15" s="44"/>
      <c r="BT15" s="245">
        <f>SUM(BT5:BT14)</f>
        <v>52793</v>
      </c>
      <c r="BU15" s="246"/>
      <c r="BV15" s="247">
        <f t="shared" si="16"/>
        <v>0.21502612832408083</v>
      </c>
      <c r="BW15" s="248"/>
      <c r="BX15" s="42">
        <f>SUM(BX5:BX14)</f>
        <v>2650</v>
      </c>
      <c r="BY15" s="43"/>
      <c r="BZ15" s="27">
        <f t="shared" si="17"/>
        <v>1.0793462013123221E-2</v>
      </c>
      <c r="CA15" s="44"/>
      <c r="CB15" s="38">
        <f>SUM(CB5:CB14)</f>
        <v>245519</v>
      </c>
      <c r="CC15" s="12">
        <f t="shared" si="18"/>
        <v>1</v>
      </c>
      <c r="CD15" s="26" t="s">
        <v>93</v>
      </c>
      <c r="CE15" s="263">
        <f>SUM(CE5:CE14)/9</f>
        <v>6.1111111111111107</v>
      </c>
      <c r="CF15" s="260">
        <f>SUM(CF5:CF14)/9</f>
        <v>0.80854359843556212</v>
      </c>
      <c r="CG15" s="261"/>
      <c r="CH15" s="259"/>
      <c r="CI15" s="259"/>
    </row>
    <row r="16" spans="1:87" s="28" customFormat="1" ht="24" customHeight="1">
      <c r="B16" s="29">
        <v>4</v>
      </c>
      <c r="C16" s="28" t="s">
        <v>45</v>
      </c>
      <c r="D16" s="28" t="s">
        <v>46</v>
      </c>
      <c r="E16" s="28">
        <v>2</v>
      </c>
      <c r="F16" s="29">
        <v>3</v>
      </c>
      <c r="G16" s="28" t="s">
        <v>47</v>
      </c>
      <c r="H16" s="28" t="s">
        <v>45</v>
      </c>
      <c r="I16" s="28">
        <v>1</v>
      </c>
      <c r="J16" s="29">
        <v>5</v>
      </c>
      <c r="K16" s="28" t="s">
        <v>34</v>
      </c>
      <c r="L16" s="28" t="s">
        <v>46</v>
      </c>
      <c r="M16" s="28">
        <v>2</v>
      </c>
      <c r="N16" s="29">
        <v>4</v>
      </c>
      <c r="O16" s="28" t="s">
        <v>46</v>
      </c>
      <c r="P16" s="28" t="s">
        <v>47</v>
      </c>
      <c r="Q16" s="28">
        <v>2</v>
      </c>
      <c r="R16" s="28">
        <v>1</v>
      </c>
      <c r="S16" s="28" t="s">
        <v>45</v>
      </c>
      <c r="U16" s="28">
        <v>1</v>
      </c>
      <c r="V16" s="28">
        <v>3</v>
      </c>
      <c r="W16" s="28" t="s">
        <v>34</v>
      </c>
      <c r="X16" s="28" t="s">
        <v>47</v>
      </c>
      <c r="Y16" s="30">
        <v>0</v>
      </c>
      <c r="Z16" s="30"/>
      <c r="AA16" s="28">
        <v>3</v>
      </c>
      <c r="AB16" s="28" t="s">
        <v>98</v>
      </c>
      <c r="AC16" s="28" t="s">
        <v>50</v>
      </c>
      <c r="AD16" s="30">
        <v>1</v>
      </c>
      <c r="AE16" s="28">
        <v>3</v>
      </c>
      <c r="AF16" s="28" t="s">
        <v>34</v>
      </c>
      <c r="AG16" s="28" t="s">
        <v>98</v>
      </c>
      <c r="AH16" s="30">
        <v>2</v>
      </c>
      <c r="AI16" s="28">
        <v>3</v>
      </c>
      <c r="AJ16" s="28" t="s">
        <v>98</v>
      </c>
      <c r="AK16" s="28" t="s">
        <v>50</v>
      </c>
      <c r="AL16" s="28">
        <v>1</v>
      </c>
      <c r="AM16" s="28">
        <v>4</v>
      </c>
      <c r="AN16" s="28" t="s">
        <v>34</v>
      </c>
      <c r="AO16" s="28" t="s">
        <v>45</v>
      </c>
      <c r="AP16" s="28">
        <v>1</v>
      </c>
      <c r="AQ16" s="28">
        <v>2</v>
      </c>
      <c r="AR16" s="28" t="s">
        <v>49</v>
      </c>
      <c r="AS16" s="28" t="s">
        <v>34</v>
      </c>
      <c r="AT16" s="28">
        <v>1</v>
      </c>
      <c r="AU16" s="28">
        <v>2</v>
      </c>
      <c r="AV16" s="28" t="s">
        <v>46</v>
      </c>
      <c r="AW16" s="28" t="s">
        <v>99</v>
      </c>
      <c r="AX16" s="30" t="s">
        <v>51</v>
      </c>
      <c r="AY16" s="28">
        <v>2</v>
      </c>
      <c r="AZ16" s="28" t="s">
        <v>47</v>
      </c>
      <c r="BA16" s="28" t="s">
        <v>46</v>
      </c>
      <c r="BB16" s="28">
        <v>1</v>
      </c>
      <c r="BC16" s="30"/>
      <c r="BD16" s="28">
        <v>4</v>
      </c>
      <c r="BE16" s="28" t="s">
        <v>47</v>
      </c>
      <c r="BF16" s="28" t="s">
        <v>34</v>
      </c>
      <c r="BG16" s="28">
        <v>2</v>
      </c>
      <c r="BH16" s="28">
        <v>3</v>
      </c>
      <c r="BI16" s="28" t="s">
        <v>45</v>
      </c>
      <c r="BJ16" s="28" t="s">
        <v>47</v>
      </c>
      <c r="BK16" s="30">
        <v>1</v>
      </c>
      <c r="BL16" s="28">
        <v>4</v>
      </c>
      <c r="BM16" s="28" t="s">
        <v>45</v>
      </c>
      <c r="BN16" s="28" t="s">
        <v>49</v>
      </c>
      <c r="BO16" s="30">
        <v>1</v>
      </c>
      <c r="BP16" s="29">
        <v>0</v>
      </c>
      <c r="BT16" s="28">
        <v>3</v>
      </c>
      <c r="BU16" s="28" t="s">
        <v>45</v>
      </c>
      <c r="BV16" s="28" t="s">
        <v>49</v>
      </c>
      <c r="BW16" s="28">
        <v>1</v>
      </c>
      <c r="BX16" s="28">
        <v>3</v>
      </c>
      <c r="BY16" s="28" t="s">
        <v>45</v>
      </c>
      <c r="BZ16" s="28" t="s">
        <v>47</v>
      </c>
      <c r="CA16" s="29" t="s">
        <v>51</v>
      </c>
      <c r="CD16" s="33"/>
    </row>
    <row r="17" spans="1:83" s="28" customFormat="1" ht="24" customHeight="1">
      <c r="B17" s="29"/>
      <c r="F17" s="29"/>
      <c r="J17" s="29"/>
      <c r="N17" s="29"/>
      <c r="Y17" s="30"/>
      <c r="Z17" s="30"/>
      <c r="AD17" s="30"/>
      <c r="AH17" s="30"/>
      <c r="AX17" s="30"/>
      <c r="BK17" s="30"/>
      <c r="BO17" s="30"/>
      <c r="BP17" s="29"/>
    </row>
    <row r="18" spans="1:83" ht="62.25" customHeight="1">
      <c r="A18" s="31" t="s">
        <v>52</v>
      </c>
      <c r="B18" s="369" t="s">
        <v>100</v>
      </c>
      <c r="C18" s="369"/>
      <c r="D18" s="369"/>
      <c r="E18" s="369"/>
      <c r="F18" s="369"/>
      <c r="G18" s="369"/>
      <c r="H18" s="369"/>
      <c r="I18" s="369"/>
      <c r="J18" s="369"/>
      <c r="K18" s="369"/>
      <c r="L18" s="369"/>
      <c r="M18" s="369"/>
      <c r="N18" s="369"/>
      <c r="O18" s="369"/>
      <c r="P18" s="369"/>
      <c r="Q18" s="369"/>
      <c r="R18" s="369"/>
      <c r="S18" s="369"/>
      <c r="T18" s="369"/>
      <c r="U18" s="369"/>
      <c r="Y18" s="32"/>
      <c r="Z18" s="32"/>
      <c r="AM18" s="3" t="s">
        <v>48</v>
      </c>
      <c r="CD18" s="3" t="s">
        <v>58</v>
      </c>
      <c r="CE18" s="3" t="s">
        <v>59</v>
      </c>
    </row>
    <row r="19" spans="1:83" ht="49.5" customHeight="1">
      <c r="A19" s="33"/>
      <c r="B19" s="370" t="s">
        <v>101</v>
      </c>
      <c r="C19" s="370"/>
      <c r="D19" s="370"/>
      <c r="E19" s="370"/>
      <c r="F19" s="370"/>
      <c r="G19" s="370"/>
      <c r="H19" s="370"/>
      <c r="I19" s="370"/>
      <c r="J19" s="370"/>
      <c r="K19" s="370"/>
      <c r="L19" s="370"/>
      <c r="M19" s="370"/>
      <c r="N19" s="370"/>
      <c r="O19" s="370"/>
      <c r="P19" s="370"/>
      <c r="Q19" s="370"/>
      <c r="R19" s="370"/>
      <c r="S19" s="370"/>
      <c r="T19" s="370"/>
      <c r="U19" s="370"/>
      <c r="CD19" s="3" t="s">
        <v>69</v>
      </c>
      <c r="CE19" s="3" t="s">
        <v>60</v>
      </c>
    </row>
    <row r="20" spans="1:83" ht="18.75" customHeight="1">
      <c r="A20" s="34"/>
      <c r="B20" s="370" t="s">
        <v>102</v>
      </c>
      <c r="C20" s="370"/>
      <c r="D20" s="370"/>
      <c r="E20" s="370"/>
      <c r="F20" s="370"/>
      <c r="G20" s="370"/>
      <c r="H20" s="370"/>
      <c r="I20" s="370"/>
      <c r="J20" s="370"/>
      <c r="K20" s="370"/>
      <c r="L20" s="370"/>
      <c r="M20" s="370"/>
      <c r="N20" s="370"/>
      <c r="O20" s="370"/>
      <c r="P20" s="370"/>
      <c r="Q20" s="370"/>
      <c r="R20" s="370"/>
      <c r="S20" s="370"/>
      <c r="T20" s="370"/>
      <c r="U20" s="370"/>
      <c r="CD20" s="3" t="s">
        <v>61</v>
      </c>
      <c r="CE20" s="3" t="s">
        <v>67</v>
      </c>
    </row>
    <row r="21" spans="1:83" ht="41.25" customHeight="1">
      <c r="A21" s="287" t="s">
        <v>103</v>
      </c>
      <c r="B21" s="287" t="s">
        <v>104</v>
      </c>
      <c r="C21" s="287" t="s">
        <v>105</v>
      </c>
      <c r="D21" s="287" t="s">
        <v>56</v>
      </c>
      <c r="CD21" s="3" t="s">
        <v>64</v>
      </c>
      <c r="CE21" s="3" t="s">
        <v>68</v>
      </c>
    </row>
    <row r="22" spans="1:83" ht="42.75" customHeight="1">
      <c r="A22" s="284" t="s">
        <v>9</v>
      </c>
      <c r="B22" s="285">
        <v>5</v>
      </c>
      <c r="C22" s="286">
        <f>J15</f>
        <v>27100</v>
      </c>
      <c r="D22" s="292">
        <f t="shared" ref="D22:D28" si="21">C22/$CB$15</f>
        <v>0.11037842285118463</v>
      </c>
      <c r="CD22" s="3" t="s">
        <v>62</v>
      </c>
      <c r="CE22" s="3" t="s">
        <v>66</v>
      </c>
    </row>
    <row r="23" spans="1:83" ht="26.25" customHeight="1">
      <c r="A23" s="284" t="s">
        <v>7</v>
      </c>
      <c r="B23" s="285">
        <v>4</v>
      </c>
      <c r="C23" s="286">
        <f>B15</f>
        <v>11254</v>
      </c>
      <c r="D23" s="292">
        <f t="shared" si="21"/>
        <v>4.5837593017241031E-2</v>
      </c>
      <c r="CD23" s="3" t="s">
        <v>63</v>
      </c>
      <c r="CE23" s="3" t="s">
        <v>65</v>
      </c>
    </row>
    <row r="24" spans="1:83" ht="26.25" customHeight="1">
      <c r="A24" s="284" t="s">
        <v>10</v>
      </c>
      <c r="B24" s="285">
        <v>4</v>
      </c>
      <c r="C24" s="286">
        <f>N15</f>
        <v>10411</v>
      </c>
      <c r="D24" s="292">
        <f t="shared" si="21"/>
        <v>4.2404050195707865E-2</v>
      </c>
      <c r="CD24" s="3" t="s">
        <v>43</v>
      </c>
    </row>
    <row r="25" spans="1:83" ht="26.25" customHeight="1">
      <c r="A25" s="284" t="s">
        <v>16</v>
      </c>
      <c r="B25" s="285">
        <v>4</v>
      </c>
      <c r="C25" s="283">
        <f>AM15</f>
        <v>8894</v>
      </c>
      <c r="D25" s="292">
        <f t="shared" si="21"/>
        <v>3.6225302318761483E-2</v>
      </c>
    </row>
    <row r="26" spans="1:83" ht="26.25" customHeight="1">
      <c r="A26" s="284" t="s">
        <v>20</v>
      </c>
      <c r="B26" s="285">
        <v>4</v>
      </c>
      <c r="C26" s="286">
        <f>BD15</f>
        <v>19510</v>
      </c>
      <c r="D26" s="292">
        <f t="shared" si="21"/>
        <v>7.946431844378643E-2</v>
      </c>
    </row>
    <row r="27" spans="1:83" ht="26.25" customHeight="1">
      <c r="A27" s="284" t="s">
        <v>22</v>
      </c>
      <c r="B27" s="285">
        <v>4</v>
      </c>
      <c r="C27" s="286">
        <f>BL15</f>
        <v>8805</v>
      </c>
      <c r="D27" s="292">
        <f>C27/$CB$15</f>
        <v>3.5862804915301874E-2</v>
      </c>
    </row>
    <row r="28" spans="1:83" ht="26.25" customHeight="1">
      <c r="A28" s="284" t="s">
        <v>106</v>
      </c>
      <c r="B28" s="259"/>
      <c r="C28" s="288">
        <f>SUM(C22:C27)</f>
        <v>85974</v>
      </c>
      <c r="D28" s="292">
        <f t="shared" si="21"/>
        <v>0.35017249174198328</v>
      </c>
    </row>
    <row r="29" spans="1:83" ht="26.25" customHeight="1">
      <c r="A29" s="284" t="s">
        <v>108</v>
      </c>
      <c r="B29" s="285"/>
      <c r="C29" s="286">
        <f>$CB$15-C28</f>
        <v>159545</v>
      </c>
      <c r="D29" s="292">
        <f>C29/$CB$15</f>
        <v>0.64982750825801672</v>
      </c>
    </row>
    <row r="30" spans="1:83" ht="23.25" customHeight="1"/>
    <row r="32" spans="1:83" ht="34.5" customHeight="1">
      <c r="A32" s="289" t="s">
        <v>107</v>
      </c>
      <c r="B32" s="287" t="s">
        <v>104</v>
      </c>
      <c r="C32" s="287" t="s">
        <v>105</v>
      </c>
      <c r="D32" s="287" t="s">
        <v>56</v>
      </c>
    </row>
    <row r="33" spans="1:4" ht="29.25" customHeight="1">
      <c r="A33" s="284" t="s">
        <v>24</v>
      </c>
      <c r="B33" s="290">
        <v>3</v>
      </c>
      <c r="C33" s="291">
        <f>BT15</f>
        <v>52793</v>
      </c>
      <c r="D33" s="292">
        <f t="shared" ref="D33:D38" si="22">C33/$CB$15</f>
        <v>0.21502612832408083</v>
      </c>
    </row>
    <row r="34" spans="1:4" ht="42.75" customHeight="1">
      <c r="A34" s="284" t="s">
        <v>11</v>
      </c>
      <c r="B34" s="290">
        <v>1</v>
      </c>
      <c r="C34" s="291">
        <f>$R$15</f>
        <v>48000</v>
      </c>
      <c r="D34" s="292">
        <f t="shared" si="22"/>
        <v>0.19550421759619419</v>
      </c>
    </row>
    <row r="35" spans="1:4" ht="41.25" customHeight="1">
      <c r="A35" s="284" t="s">
        <v>9</v>
      </c>
      <c r="B35" s="285">
        <v>5</v>
      </c>
      <c r="C35" s="286">
        <f>J15</f>
        <v>27100</v>
      </c>
      <c r="D35" s="292">
        <f t="shared" si="22"/>
        <v>0.11037842285118463</v>
      </c>
    </row>
    <row r="36" spans="1:4" ht="29.25" customHeight="1">
      <c r="A36" s="284" t="s">
        <v>20</v>
      </c>
      <c r="B36" s="290">
        <v>4</v>
      </c>
      <c r="C36" s="293">
        <f>BD15</f>
        <v>19510</v>
      </c>
      <c r="D36" s="292">
        <f t="shared" si="22"/>
        <v>7.946431844378643E-2</v>
      </c>
    </row>
    <row r="37" spans="1:4" ht="24.75" customHeight="1">
      <c r="A37" s="284" t="s">
        <v>106</v>
      </c>
      <c r="B37" s="294"/>
      <c r="C37" s="295">
        <f>SUM(C33:C36)</f>
        <v>147403</v>
      </c>
      <c r="D37" s="292">
        <f t="shared" si="22"/>
        <v>0.60037308721524607</v>
      </c>
    </row>
    <row r="38" spans="1:4" ht="24.75" customHeight="1">
      <c r="A38" s="284" t="s">
        <v>108</v>
      </c>
      <c r="B38" s="285"/>
      <c r="C38" s="286">
        <f>$CB$15-C37</f>
        <v>98116</v>
      </c>
      <c r="D38" s="292">
        <f t="shared" si="22"/>
        <v>0.39962691278475393</v>
      </c>
    </row>
    <row r="39" spans="1:4" ht="24.75" customHeight="1"/>
    <row r="40" spans="1:4" ht="35.25" customHeight="1">
      <c r="A40" s="289" t="s">
        <v>138</v>
      </c>
      <c r="B40" s="287" t="s">
        <v>104</v>
      </c>
      <c r="C40" s="287" t="s">
        <v>105</v>
      </c>
      <c r="D40" s="287" t="s">
        <v>56</v>
      </c>
    </row>
    <row r="41" spans="1:4" ht="35.25" customHeight="1">
      <c r="A41" s="284" t="s">
        <v>142</v>
      </c>
      <c r="B41" s="315">
        <v>0</v>
      </c>
      <c r="C41" s="291">
        <f>BT23</f>
        <v>0</v>
      </c>
      <c r="D41" s="292">
        <f t="shared" ref="D41:D46" si="23">C41/$CB$15</f>
        <v>0</v>
      </c>
    </row>
    <row r="42" spans="1:4" ht="51" customHeight="1">
      <c r="A42" s="284" t="s">
        <v>141</v>
      </c>
      <c r="B42" s="290">
        <v>1</v>
      </c>
      <c r="C42" s="291">
        <f>$R$15</f>
        <v>48000</v>
      </c>
      <c r="D42" s="292">
        <f t="shared" si="23"/>
        <v>0.19550421759619419</v>
      </c>
    </row>
    <row r="43" spans="1:4" ht="35.25" customHeight="1">
      <c r="A43" s="284" t="s">
        <v>139</v>
      </c>
      <c r="B43" s="285">
        <v>2</v>
      </c>
      <c r="C43" s="286">
        <f>$AU$15</f>
        <v>4006</v>
      </c>
      <c r="D43" s="292">
        <f t="shared" si="23"/>
        <v>1.6316456160215705E-2</v>
      </c>
    </row>
    <row r="44" spans="1:4" ht="35.25" customHeight="1">
      <c r="A44" s="284" t="s">
        <v>140</v>
      </c>
      <c r="B44" s="290">
        <v>2</v>
      </c>
      <c r="C44" s="293">
        <f>$AQ$15</f>
        <v>6477</v>
      </c>
      <c r="D44" s="292">
        <f t="shared" si="23"/>
        <v>2.6380850361886452E-2</v>
      </c>
    </row>
    <row r="45" spans="1:4" ht="35.25" customHeight="1">
      <c r="A45" s="284" t="s">
        <v>106</v>
      </c>
      <c r="B45" s="294"/>
      <c r="C45" s="295">
        <f>SUM(C41:C44)</f>
        <v>58483</v>
      </c>
      <c r="D45" s="292">
        <f t="shared" si="23"/>
        <v>0.23820152411829634</v>
      </c>
    </row>
    <row r="46" spans="1:4" ht="35.25" customHeight="1">
      <c r="A46" s="284" t="s">
        <v>108</v>
      </c>
      <c r="B46" s="285"/>
      <c r="C46" s="286">
        <f>$CB$15-C45</f>
        <v>187036</v>
      </c>
      <c r="D46" s="292">
        <f t="shared" si="23"/>
        <v>0.76179847588170368</v>
      </c>
    </row>
  </sheetData>
  <mergeCells count="36">
    <mergeCell ref="B20:U20"/>
    <mergeCell ref="CD2:CD4"/>
    <mergeCell ref="CH3:CH4"/>
    <mergeCell ref="CE3:CE4"/>
    <mergeCell ref="CF3:CF4"/>
    <mergeCell ref="CG3:CG4"/>
    <mergeCell ref="BL3:BO3"/>
    <mergeCell ref="BD2:BS2"/>
    <mergeCell ref="BP3:BS3"/>
    <mergeCell ref="N3:Q3"/>
    <mergeCell ref="BX2:CA2"/>
    <mergeCell ref="A2:A4"/>
    <mergeCell ref="B3:E3"/>
    <mergeCell ref="F3:I3"/>
    <mergeCell ref="J3:M3"/>
    <mergeCell ref="BT3:BW3"/>
    <mergeCell ref="BX3:CA3"/>
    <mergeCell ref="AA3:AD3"/>
    <mergeCell ref="BH3:BK3"/>
    <mergeCell ref="BT2:BW2"/>
    <mergeCell ref="V3:Y3"/>
    <mergeCell ref="AU3:AX3"/>
    <mergeCell ref="AU2:BB2"/>
    <mergeCell ref="AM3:AP3"/>
    <mergeCell ref="AQ3:AT3"/>
    <mergeCell ref="AY3:BB3"/>
    <mergeCell ref="BD3:BG3"/>
    <mergeCell ref="BC2:BC4"/>
    <mergeCell ref="B18:U18"/>
    <mergeCell ref="B19:U19"/>
    <mergeCell ref="AE3:AH3"/>
    <mergeCell ref="AI3:AL3"/>
    <mergeCell ref="Z2:Z4"/>
    <mergeCell ref="AA2:AT2"/>
    <mergeCell ref="B2:Y2"/>
    <mergeCell ref="R3:U3"/>
  </mergeCells>
  <phoneticPr fontId="2" type="noConversion"/>
  <dataValidations count="4">
    <dataValidation type="list" allowBlank="1" showInputMessage="1" showErrorMessage="1" sqref="BU15">
      <formula1>$CD$19</formula1>
    </dataValidation>
    <dataValidation type="list" allowBlank="1" showInputMessage="1" showErrorMessage="1" sqref="K15 BY15 AR15 G15 O15 S15 BQ15 AB15 W15 C15 AF15 AJ15 AN15 BE15 BI15">
      <formula1>$CD$18:$CD$20</formula1>
    </dataValidation>
    <dataValidation type="list" allowBlank="1" showInputMessage="1" showErrorMessage="1" sqref="BY5:BY14 G5:G14 K5:K14 C6:C14 S5:S14 W5:W14 AB5:AB14 AF5:AF14 AJ5:AJ14 AN5:AN14 AR5:AR14 AV5:AV14 AZ5:AZ14 BE5:BE14 BI5:BI14 BM5:BM14 BQ5:BQ14 BU5:BU14 O5:O14">
      <formula1>$CD$18:$CD$24</formula1>
    </dataValidation>
    <dataValidation type="list" errorStyle="warning" allowBlank="1" showInputMessage="1" showErrorMessage="1" errorTitle="entrer 1 des options de la liste" sqref="C5">
      <formula1>$CD$18:$CD$24</formula1>
    </dataValidation>
  </dataValidations>
  <printOptions gridLines="1"/>
  <pageMargins left="0" right="0" top="0.59055118110236227" bottom="0.59055118110236227" header="0.19685039370078741" footer="0.19685039370078741"/>
  <pageSetup paperSize="9" scale="85" orientation="landscape"/>
  <headerFooter alignWithMargins="0">
    <oddHeader>&amp;LGroupe des coopérations des Etats Membres de l'UE au Sénégal&amp;RDivision du travail</oddHeader>
    <oddFooter>&amp;Lsituation au 03 septembre 2009&amp;Csecteurs interventions 2009&amp;Rpage &amp;P / &amp;N</oddFooter>
  </headerFooter>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45" sqref="D45"/>
    </sheetView>
  </sheetViews>
  <sheetFormatPr baseColWidth="10" defaultRowHeight="12" x14ac:dyDescent="0"/>
  <sheetData/>
  <phoneticPr fontId="2" type="noConversion"/>
  <pageMargins left="0.78740157499999996" right="0.78740157499999996" top="0.984251969" bottom="0.984251969" header="0.4921259845" footer="0.4921259845"/>
  <headerFooter alignWithMargins="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baseColWidth="10" defaultRowHeight="12" x14ac:dyDescent="0"/>
  <sheetData/>
  <phoneticPr fontId="2" type="noConversion"/>
  <pageMargins left="0.78740157499999996" right="0.78740157499999996" top="0.984251969" bottom="0.984251969" header="0.4921259845" footer="0.4921259845"/>
  <headerFooter alignWithMargins="0"/>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1" sqref="H41"/>
    </sheetView>
  </sheetViews>
  <sheetFormatPr baseColWidth="10" defaultRowHeight="12" x14ac:dyDescent="0"/>
  <sheetData/>
  <phoneticPr fontId="2" type="noConversion"/>
  <pageMargins left="0.78740157499999996" right="0.78740157499999996" top="0.984251969" bottom="0.984251969" header="0.4921259845" footer="0.4921259845"/>
  <headerFooter alignWithMargins="0"/>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8" sqref="H38"/>
    </sheetView>
  </sheetViews>
  <sheetFormatPr baseColWidth="10" defaultRowHeight="12" x14ac:dyDescent="0"/>
  <sheetData/>
  <phoneticPr fontId="2" type="noConversion"/>
  <pageMargins left="0.78740157499999996" right="0.78740157499999996" top="0.984251969" bottom="0.984251969" header="0.4921259845" footer="0.4921259845"/>
  <pageSetup paperSize="9" orientation="portrait"/>
  <headerFooter alignWithMargins="0"/>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 x14ac:dyDescent="0"/>
  <sheetData/>
  <phoneticPr fontId="2" type="noConversion"/>
  <pageMargins left="0.78740157499999996" right="0.78740157499999996" top="0.984251969" bottom="0.984251969" header="0.4921259845" footer="0.4921259845"/>
  <headerFooter alignWithMargins="0"/>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7" sqref="F47"/>
    </sheetView>
  </sheetViews>
  <sheetFormatPr baseColWidth="10" defaultRowHeight="12" x14ac:dyDescent="0"/>
  <sheetData/>
  <phoneticPr fontId="2" type="noConversion"/>
  <pageMargins left="0.78740157499999996" right="0.78740157499999996" top="0.984251969" bottom="0.984251969" header="0.4921259845" footer="0.4921259845"/>
  <headerFooter alignWithMargins="0"/>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 x14ac:dyDescent="0"/>
  <sheetData/>
  <phoneticPr fontId="2" type="noConversion"/>
  <pageMargins left="0.78740157499999996" right="0.78740157499999996" top="0.984251969" bottom="0.984251969" header="0.4921259845" footer="0.4921259845"/>
  <headerFooter alignWithMargins="0"/>
  <drawing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 x14ac:dyDescent="0"/>
  <sheetData/>
  <phoneticPr fontId="2" type="noConversion"/>
  <pageMargins left="0.78740157499999996" right="0.78740157499999996" top="0.984251969" bottom="0.984251969" header="0.4921259845" footer="0.4921259845"/>
  <headerFooter alignWithMargins="0"/>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 x14ac:dyDescent="0"/>
  <sheetData/>
  <phoneticPr fontId="2" type="noConversion"/>
  <pageMargins left="0.78740157499999996" right="0.78740157499999996" top="0.984251969" bottom="0.984251969" header="0.4921259845" footer="0.4921259845"/>
  <headerFooter alignWithMargins="0"/>
  <drawing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39" sqref="I39"/>
    </sheetView>
  </sheetViews>
  <sheetFormatPr baseColWidth="10" defaultRowHeight="12" x14ac:dyDescent="0"/>
  <sheetData/>
  <phoneticPr fontId="2" type="noConversion"/>
  <pageMargins left="0.78740157499999996" right="0.78740157499999996" top="0.984251969" bottom="0.984251969" header="0.4921259845" footer="0.4921259845"/>
  <pageSetup paperSize="9" orientation="portrait"/>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I48"/>
  <sheetViews>
    <sheetView showZeros="0" topLeftCell="BH1" zoomScale="80" zoomScaleNormal="75" zoomScaleSheetLayoutView="85" zoomScalePageLayoutView="75" workbookViewId="0">
      <pane ySplit="4" topLeftCell="A11" activePane="bottomLeft" state="frozenSplit"/>
      <selection pane="bottomLeft" activeCell="BQ18" sqref="BN18:BQ18"/>
    </sheetView>
  </sheetViews>
  <sheetFormatPr baseColWidth="10" defaultRowHeight="12" x14ac:dyDescent="0"/>
  <cols>
    <col min="1" max="1" width="25.5" style="3" customWidth="1"/>
    <col min="2" max="2" width="8" style="3" customWidth="1"/>
    <col min="3" max="3" width="8.5" style="3" customWidth="1"/>
    <col min="4" max="4" width="5.83203125" style="3" customWidth="1"/>
    <col min="5" max="5" width="4.33203125" style="3" bestFit="1" customWidth="1"/>
    <col min="6" max="6" width="7.6640625" style="3" customWidth="1"/>
    <col min="7" max="7" width="5.5" style="3" customWidth="1"/>
    <col min="8" max="8" width="4.6640625" style="3" customWidth="1"/>
    <col min="9" max="9" width="4.33203125" style="3" bestFit="1" customWidth="1"/>
    <col min="10" max="10" width="8.1640625" style="3" customWidth="1"/>
    <col min="11" max="11" width="5.83203125" style="3" customWidth="1"/>
    <col min="12" max="12" width="5" style="3" customWidth="1"/>
    <col min="13" max="13" width="4.33203125" style="3" bestFit="1" customWidth="1"/>
    <col min="14" max="14" width="8.33203125" style="3" customWidth="1"/>
    <col min="15" max="15" width="5.6640625" style="3" customWidth="1"/>
    <col min="16" max="16" width="4.6640625" style="3" customWidth="1"/>
    <col min="17" max="17" width="4.33203125" style="3" bestFit="1" customWidth="1"/>
    <col min="18" max="18" width="8.83203125" style="3" customWidth="1"/>
    <col min="19" max="19" width="6" style="3" customWidth="1"/>
    <col min="20" max="20" width="5.1640625" style="3" customWidth="1"/>
    <col min="21" max="21" width="4.33203125" style="3" bestFit="1" customWidth="1"/>
    <col min="22" max="22" width="8.83203125" style="3" customWidth="1"/>
    <col min="23" max="23" width="6.6640625" style="3" customWidth="1"/>
    <col min="24" max="24" width="5.1640625" style="3" customWidth="1"/>
    <col min="25" max="25" width="4.33203125" style="3" bestFit="1" customWidth="1"/>
    <col min="26" max="26" width="16.6640625" style="3" customWidth="1"/>
    <col min="27" max="27" width="6.5" style="3" customWidth="1"/>
    <col min="28" max="28" width="6" style="3" customWidth="1"/>
    <col min="29" max="29" width="5.1640625" style="3" customWidth="1"/>
    <col min="30" max="30" width="4.33203125" style="3" bestFit="1" customWidth="1"/>
    <col min="31" max="31" width="6.5" style="3" customWidth="1"/>
    <col min="32" max="32" width="5.83203125" style="3" customWidth="1"/>
    <col min="33" max="33" width="4.83203125" style="3" customWidth="1"/>
    <col min="34" max="34" width="4.5" style="3" customWidth="1"/>
    <col min="35" max="35" width="6.5" style="3" customWidth="1"/>
    <col min="36" max="36" width="5.6640625" style="3" customWidth="1"/>
    <col min="37" max="37" width="4.6640625" style="3" customWidth="1"/>
    <col min="38" max="38" width="4.33203125" style="3" customWidth="1"/>
    <col min="39" max="39" width="6.5" style="3" customWidth="1"/>
    <col min="40" max="40" width="6" style="3" customWidth="1"/>
    <col min="41" max="41" width="4.33203125" style="3" customWidth="1"/>
    <col min="42" max="42" width="4.33203125" style="3" bestFit="1" customWidth="1"/>
    <col min="43" max="43" width="6.5" style="3" customWidth="1"/>
    <col min="44" max="44" width="5.83203125" style="3" customWidth="1"/>
    <col min="45" max="45" width="4.83203125" style="3" customWidth="1"/>
    <col min="46" max="46" width="4.33203125" style="3" bestFit="1" customWidth="1"/>
    <col min="47" max="47" width="6.5" style="3" customWidth="1"/>
    <col min="48" max="48" width="5.6640625" style="3" customWidth="1"/>
    <col min="49" max="49" width="5.1640625" style="3" customWidth="1"/>
    <col min="50" max="50" width="4.33203125" style="3" bestFit="1" customWidth="1"/>
    <col min="51" max="51" width="6.5" style="3" customWidth="1"/>
    <col min="52" max="52" width="7" style="3" customWidth="1"/>
    <col min="53" max="53" width="4.83203125" style="3" customWidth="1"/>
    <col min="54" max="54" width="4.33203125" style="3" bestFit="1" customWidth="1"/>
    <col min="55" max="55" width="17.5" style="3" customWidth="1"/>
    <col min="56" max="56" width="7.83203125" style="3" customWidth="1"/>
    <col min="57" max="57" width="6.33203125" style="3" customWidth="1"/>
    <col min="58" max="58" width="5.1640625" style="3" customWidth="1"/>
    <col min="59" max="59" width="4.33203125" style="3" bestFit="1" customWidth="1"/>
    <col min="60" max="60" width="5.83203125" style="3" customWidth="1"/>
    <col min="61" max="61" width="6" style="3" customWidth="1"/>
    <col min="62" max="62" width="7" style="3" bestFit="1" customWidth="1"/>
    <col min="63" max="63" width="4.33203125" style="3" bestFit="1" customWidth="1"/>
    <col min="64" max="65" width="6.1640625" style="3" customWidth="1"/>
    <col min="66" max="66" width="5.1640625" style="3" customWidth="1"/>
    <col min="67" max="67" width="4.33203125" style="3" bestFit="1" customWidth="1"/>
    <col min="68" max="68" width="6.5" style="3" customWidth="1"/>
    <col min="69" max="69" width="5.6640625" style="3" customWidth="1"/>
    <col min="70" max="71" width="4.33203125" style="3" customWidth="1"/>
    <col min="72" max="72" width="7.5" style="3" customWidth="1"/>
    <col min="73" max="73" width="5.1640625" style="3" customWidth="1"/>
    <col min="74" max="74" width="5.6640625" style="3" customWidth="1"/>
    <col min="75" max="75" width="3.6640625" style="3" customWidth="1"/>
    <col min="76" max="77" width="5.83203125" style="3" customWidth="1"/>
    <col min="78" max="78" width="5.1640625" style="3" customWidth="1"/>
    <col min="79" max="79" width="3.6640625" style="3" customWidth="1"/>
    <col min="80" max="80" width="10.1640625" style="3" customWidth="1"/>
    <col min="81" max="81" width="9.5" style="3" customWidth="1"/>
    <col min="82" max="82" width="15.83203125" style="3" customWidth="1"/>
    <col min="83" max="83" width="7.33203125" style="3" customWidth="1"/>
    <col min="84" max="84" width="9.1640625" style="3" customWidth="1"/>
    <col min="85" max="85" width="19.83203125" style="3" customWidth="1"/>
    <col min="86" max="86" width="10.83203125" style="3" customWidth="1"/>
    <col min="87" max="16384" width="10.83203125" style="3"/>
  </cols>
  <sheetData>
    <row r="1" spans="1:87" ht="42" customHeight="1" thickBot="1">
      <c r="A1" s="1" t="s">
        <v>54</v>
      </c>
      <c r="B1" s="2"/>
      <c r="C1" s="2"/>
      <c r="D1" s="2"/>
      <c r="E1" s="2"/>
      <c r="F1" s="2"/>
      <c r="G1" s="2"/>
      <c r="H1" s="2"/>
      <c r="I1" s="2"/>
      <c r="J1" s="2"/>
      <c r="K1" s="2"/>
      <c r="L1" s="2"/>
      <c r="M1" s="2"/>
      <c r="N1" s="2"/>
      <c r="O1" s="2"/>
      <c r="P1" s="2"/>
      <c r="Q1" s="35"/>
      <c r="R1" s="35"/>
      <c r="S1" s="35"/>
      <c r="T1" s="35"/>
      <c r="U1" s="35"/>
      <c r="V1" s="35"/>
      <c r="W1" s="35"/>
      <c r="X1" s="35"/>
      <c r="Y1" s="35"/>
      <c r="Z1" s="1" t="s">
        <v>54</v>
      </c>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1" t="s">
        <v>54</v>
      </c>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40"/>
      <c r="CD1" s="1" t="s">
        <v>54</v>
      </c>
      <c r="CE1" s="40"/>
      <c r="CF1" s="40"/>
      <c r="CG1" s="40"/>
      <c r="CH1" s="40"/>
      <c r="CI1" s="40"/>
    </row>
    <row r="2" spans="1:87" ht="22.5" customHeight="1" thickBot="1">
      <c r="A2" s="367" t="s">
        <v>1</v>
      </c>
      <c r="B2" s="377" t="s">
        <v>2</v>
      </c>
      <c r="C2" s="378"/>
      <c r="D2" s="378"/>
      <c r="E2" s="378"/>
      <c r="F2" s="378"/>
      <c r="G2" s="378"/>
      <c r="H2" s="378"/>
      <c r="I2" s="378"/>
      <c r="J2" s="378"/>
      <c r="K2" s="378"/>
      <c r="L2" s="378"/>
      <c r="M2" s="378"/>
      <c r="N2" s="378"/>
      <c r="O2" s="378"/>
      <c r="P2" s="378"/>
      <c r="Q2" s="378"/>
      <c r="R2" s="378"/>
      <c r="S2" s="378"/>
      <c r="T2" s="378"/>
      <c r="U2" s="378"/>
      <c r="V2" s="378"/>
      <c r="W2" s="378"/>
      <c r="X2" s="378"/>
      <c r="Y2" s="379"/>
      <c r="Z2" s="367" t="s">
        <v>1</v>
      </c>
      <c r="AA2" s="377" t="s">
        <v>3</v>
      </c>
      <c r="AB2" s="378"/>
      <c r="AC2" s="378"/>
      <c r="AD2" s="378"/>
      <c r="AE2" s="378"/>
      <c r="AF2" s="378"/>
      <c r="AG2" s="378"/>
      <c r="AH2" s="378"/>
      <c r="AI2" s="378"/>
      <c r="AJ2" s="378"/>
      <c r="AK2" s="378"/>
      <c r="AL2" s="378"/>
      <c r="AM2" s="378"/>
      <c r="AN2" s="378"/>
      <c r="AO2" s="378"/>
      <c r="AP2" s="378"/>
      <c r="AQ2" s="378"/>
      <c r="AR2" s="378"/>
      <c r="AS2" s="378"/>
      <c r="AT2" s="379"/>
      <c r="AU2" s="377" t="s">
        <v>4</v>
      </c>
      <c r="AV2" s="378"/>
      <c r="AW2" s="378"/>
      <c r="AX2" s="378"/>
      <c r="AY2" s="378"/>
      <c r="AZ2" s="378"/>
      <c r="BA2" s="378"/>
      <c r="BB2" s="379"/>
      <c r="BC2" s="367" t="s">
        <v>1</v>
      </c>
      <c r="BD2" s="377" t="s">
        <v>5</v>
      </c>
      <c r="BE2" s="378"/>
      <c r="BF2" s="378"/>
      <c r="BG2" s="378"/>
      <c r="BH2" s="378"/>
      <c r="BI2" s="378"/>
      <c r="BJ2" s="378"/>
      <c r="BK2" s="378"/>
      <c r="BL2" s="378"/>
      <c r="BM2" s="378"/>
      <c r="BN2" s="378"/>
      <c r="BO2" s="378"/>
      <c r="BP2" s="378"/>
      <c r="BQ2" s="378"/>
      <c r="BR2" s="378"/>
      <c r="BS2" s="379"/>
      <c r="BT2" s="383"/>
      <c r="BU2" s="384"/>
      <c r="BV2" s="384"/>
      <c r="BW2" s="385"/>
      <c r="BX2" s="383"/>
      <c r="BY2" s="384"/>
      <c r="BZ2" s="384"/>
      <c r="CA2" s="385"/>
      <c r="CB2" s="5"/>
      <c r="CD2" s="394" t="s">
        <v>1</v>
      </c>
      <c r="CE2" s="249"/>
      <c r="CF2" s="249"/>
      <c r="CG2" s="249"/>
      <c r="CH2" s="249"/>
      <c r="CI2" s="249"/>
    </row>
    <row r="3" spans="1:87" ht="146.25" customHeight="1">
      <c r="A3" s="368"/>
      <c r="B3" s="400" t="s">
        <v>7</v>
      </c>
      <c r="C3" s="401"/>
      <c r="D3" s="401"/>
      <c r="E3" s="402"/>
      <c r="F3" s="371" t="s">
        <v>8</v>
      </c>
      <c r="G3" s="372"/>
      <c r="H3" s="372"/>
      <c r="I3" s="373"/>
      <c r="J3" s="403" t="s">
        <v>9</v>
      </c>
      <c r="K3" s="401"/>
      <c r="L3" s="401"/>
      <c r="M3" s="402"/>
      <c r="N3" s="371" t="s">
        <v>10</v>
      </c>
      <c r="O3" s="372"/>
      <c r="P3" s="372"/>
      <c r="Q3" s="373"/>
      <c r="R3" s="403" t="s">
        <v>11</v>
      </c>
      <c r="S3" s="401"/>
      <c r="T3" s="401"/>
      <c r="U3" s="402"/>
      <c r="V3" s="371" t="s">
        <v>12</v>
      </c>
      <c r="W3" s="372"/>
      <c r="X3" s="372"/>
      <c r="Y3" s="373"/>
      <c r="Z3" s="368"/>
      <c r="AA3" s="364" t="s">
        <v>13</v>
      </c>
      <c r="AB3" s="365"/>
      <c r="AC3" s="365"/>
      <c r="AD3" s="366"/>
      <c r="AE3" s="371" t="s">
        <v>14</v>
      </c>
      <c r="AF3" s="372"/>
      <c r="AG3" s="372"/>
      <c r="AH3" s="373"/>
      <c r="AI3" s="364" t="s">
        <v>15</v>
      </c>
      <c r="AJ3" s="365"/>
      <c r="AK3" s="365"/>
      <c r="AL3" s="366"/>
      <c r="AM3" s="371" t="s">
        <v>16</v>
      </c>
      <c r="AN3" s="372"/>
      <c r="AO3" s="372"/>
      <c r="AP3" s="373"/>
      <c r="AQ3" s="364" t="s">
        <v>17</v>
      </c>
      <c r="AR3" s="365"/>
      <c r="AS3" s="365"/>
      <c r="AT3" s="366"/>
      <c r="AU3" s="371" t="s">
        <v>18</v>
      </c>
      <c r="AV3" s="372"/>
      <c r="AW3" s="372"/>
      <c r="AX3" s="373"/>
      <c r="AY3" s="364" t="s">
        <v>19</v>
      </c>
      <c r="AZ3" s="365"/>
      <c r="BA3" s="365"/>
      <c r="BB3" s="366"/>
      <c r="BC3" s="368"/>
      <c r="BD3" s="374" t="s">
        <v>20</v>
      </c>
      <c r="BE3" s="375"/>
      <c r="BF3" s="375"/>
      <c r="BG3" s="376"/>
      <c r="BH3" s="371" t="s">
        <v>21</v>
      </c>
      <c r="BI3" s="372"/>
      <c r="BJ3" s="387"/>
      <c r="BK3" s="388"/>
      <c r="BL3" s="374" t="s">
        <v>22</v>
      </c>
      <c r="BM3" s="375"/>
      <c r="BN3" s="398"/>
      <c r="BO3" s="399"/>
      <c r="BP3" s="371" t="s">
        <v>23</v>
      </c>
      <c r="BQ3" s="372"/>
      <c r="BR3" s="387"/>
      <c r="BS3" s="388"/>
      <c r="BT3" s="374" t="s">
        <v>24</v>
      </c>
      <c r="BU3" s="375"/>
      <c r="BV3" s="375"/>
      <c r="BW3" s="376"/>
      <c r="BX3" s="371" t="s">
        <v>25</v>
      </c>
      <c r="BY3" s="372"/>
      <c r="BZ3" s="372"/>
      <c r="CA3" s="372"/>
      <c r="CB3" s="4" t="s">
        <v>57</v>
      </c>
      <c r="CC3" s="274" t="s">
        <v>6</v>
      </c>
      <c r="CD3" s="395"/>
      <c r="CE3" s="390" t="s">
        <v>74</v>
      </c>
      <c r="CF3" s="390" t="s">
        <v>85</v>
      </c>
      <c r="CG3" s="390" t="s">
        <v>86</v>
      </c>
      <c r="CH3" s="390" t="s">
        <v>87</v>
      </c>
      <c r="CI3" s="250"/>
    </row>
    <row r="4" spans="1:87" ht="120" customHeight="1" thickBot="1">
      <c r="A4" s="368"/>
      <c r="B4" s="87" t="s">
        <v>26</v>
      </c>
      <c r="C4" s="88" t="s">
        <v>27</v>
      </c>
      <c r="D4" s="88" t="s">
        <v>28</v>
      </c>
      <c r="E4" s="89" t="s">
        <v>29</v>
      </c>
      <c r="F4" s="7" t="s">
        <v>26</v>
      </c>
      <c r="G4" s="8" t="s">
        <v>27</v>
      </c>
      <c r="H4" s="8" t="s">
        <v>30</v>
      </c>
      <c r="I4" s="9" t="s">
        <v>31</v>
      </c>
      <c r="J4" s="87" t="s">
        <v>26</v>
      </c>
      <c r="K4" s="88" t="s">
        <v>27</v>
      </c>
      <c r="L4" s="88" t="s">
        <v>30</v>
      </c>
      <c r="M4" s="89" t="s">
        <v>31</v>
      </c>
      <c r="N4" s="7" t="s">
        <v>26</v>
      </c>
      <c r="O4" s="8" t="s">
        <v>27</v>
      </c>
      <c r="P4" s="8" t="s">
        <v>30</v>
      </c>
      <c r="Q4" s="9" t="s">
        <v>31</v>
      </c>
      <c r="R4" s="87" t="s">
        <v>26</v>
      </c>
      <c r="S4" s="88" t="s">
        <v>27</v>
      </c>
      <c r="T4" s="88" t="s">
        <v>30</v>
      </c>
      <c r="U4" s="89" t="s">
        <v>31</v>
      </c>
      <c r="V4" s="7" t="s">
        <v>26</v>
      </c>
      <c r="W4" s="8" t="s">
        <v>27</v>
      </c>
      <c r="X4" s="8" t="s">
        <v>30</v>
      </c>
      <c r="Y4" s="9" t="s">
        <v>31</v>
      </c>
      <c r="Z4" s="368"/>
      <c r="AA4" s="127" t="s">
        <v>26</v>
      </c>
      <c r="AB4" s="128" t="s">
        <v>27</v>
      </c>
      <c r="AC4" s="128" t="s">
        <v>30</v>
      </c>
      <c r="AD4" s="129" t="s">
        <v>31</v>
      </c>
      <c r="AE4" s="7" t="s">
        <v>26</v>
      </c>
      <c r="AF4" s="8" t="s">
        <v>27</v>
      </c>
      <c r="AG4" s="8" t="s">
        <v>30</v>
      </c>
      <c r="AH4" s="9" t="s">
        <v>31</v>
      </c>
      <c r="AI4" s="127" t="s">
        <v>26</v>
      </c>
      <c r="AJ4" s="128" t="s">
        <v>27</v>
      </c>
      <c r="AK4" s="128" t="s">
        <v>32</v>
      </c>
      <c r="AL4" s="129" t="s">
        <v>31</v>
      </c>
      <c r="AM4" s="7" t="s">
        <v>26</v>
      </c>
      <c r="AN4" s="8" t="s">
        <v>27</v>
      </c>
      <c r="AO4" s="8" t="s">
        <v>30</v>
      </c>
      <c r="AP4" s="9" t="s">
        <v>31</v>
      </c>
      <c r="AQ4" s="127" t="s">
        <v>26</v>
      </c>
      <c r="AR4" s="128" t="s">
        <v>27</v>
      </c>
      <c r="AS4" s="128" t="s">
        <v>30</v>
      </c>
      <c r="AT4" s="129" t="s">
        <v>31</v>
      </c>
      <c r="AU4" s="7" t="s">
        <v>26</v>
      </c>
      <c r="AV4" s="8" t="s">
        <v>27</v>
      </c>
      <c r="AW4" s="8" t="s">
        <v>30</v>
      </c>
      <c r="AX4" s="9" t="s">
        <v>31</v>
      </c>
      <c r="AY4" s="127" t="s">
        <v>26</v>
      </c>
      <c r="AZ4" s="128" t="s">
        <v>27</v>
      </c>
      <c r="BA4" s="128" t="s">
        <v>32</v>
      </c>
      <c r="BB4" s="129" t="s">
        <v>31</v>
      </c>
      <c r="BC4" s="368"/>
      <c r="BD4" s="165" t="s">
        <v>26</v>
      </c>
      <c r="BE4" s="166" t="s">
        <v>27</v>
      </c>
      <c r="BF4" s="166" t="s">
        <v>30</v>
      </c>
      <c r="BG4" s="167" t="s">
        <v>31</v>
      </c>
      <c r="BH4" s="7" t="s">
        <v>26</v>
      </c>
      <c r="BI4" s="8" t="s">
        <v>27</v>
      </c>
      <c r="BJ4" s="8" t="s">
        <v>30</v>
      </c>
      <c r="BK4" s="9" t="s">
        <v>31</v>
      </c>
      <c r="BL4" s="165" t="s">
        <v>26</v>
      </c>
      <c r="BM4" s="166" t="s">
        <v>27</v>
      </c>
      <c r="BN4" s="166" t="s">
        <v>30</v>
      </c>
      <c r="BO4" s="167" t="s">
        <v>31</v>
      </c>
      <c r="BP4" s="7" t="s">
        <v>26</v>
      </c>
      <c r="BQ4" s="8" t="s">
        <v>27</v>
      </c>
      <c r="BR4" s="8" t="s">
        <v>30</v>
      </c>
      <c r="BS4" s="9" t="s">
        <v>31</v>
      </c>
      <c r="BT4" s="165" t="s">
        <v>26</v>
      </c>
      <c r="BU4" s="166" t="s">
        <v>27</v>
      </c>
      <c r="BV4" s="166" t="s">
        <v>30</v>
      </c>
      <c r="BW4" s="167" t="s">
        <v>31</v>
      </c>
      <c r="BX4" s="268" t="s">
        <v>26</v>
      </c>
      <c r="BY4" s="269" t="s">
        <v>27</v>
      </c>
      <c r="BZ4" s="269" t="s">
        <v>30</v>
      </c>
      <c r="CA4" s="269" t="s">
        <v>31</v>
      </c>
      <c r="CB4" s="270"/>
      <c r="CC4" s="275"/>
      <c r="CD4" s="396"/>
      <c r="CE4" s="397"/>
      <c r="CF4" s="397"/>
      <c r="CG4" s="397"/>
      <c r="CH4" s="397"/>
      <c r="CI4" s="251"/>
    </row>
    <row r="5" spans="1:87" ht="22.5" customHeight="1">
      <c r="A5" s="20" t="s">
        <v>83</v>
      </c>
      <c r="B5" s="90">
        <v>485</v>
      </c>
      <c r="C5" s="91" t="s">
        <v>58</v>
      </c>
      <c r="D5" s="92">
        <f t="shared" ref="D5:D15" si="0">IF($CB5=0,0,B5/$CB5)</f>
        <v>4.7602689306571137E-3</v>
      </c>
      <c r="E5" s="93">
        <v>2</v>
      </c>
      <c r="F5" s="80"/>
      <c r="G5" s="23"/>
      <c r="H5" s="46">
        <f t="shared" ref="H5:H15" si="1">IF($CB5=0,0,F5/$CB5)</f>
        <v>0</v>
      </c>
      <c r="I5" s="24">
        <v>2</v>
      </c>
      <c r="J5" s="109">
        <v>1000</v>
      </c>
      <c r="K5" s="110" t="s">
        <v>64</v>
      </c>
      <c r="L5" s="92">
        <f t="shared" ref="L5:L15" si="2">IF($CB5=0,0,J5/$CB5)</f>
        <v>9.8149874858909549E-3</v>
      </c>
      <c r="M5" s="111">
        <v>2</v>
      </c>
      <c r="N5" s="37">
        <v>1800</v>
      </c>
      <c r="O5" s="23" t="s">
        <v>58</v>
      </c>
      <c r="P5" s="46">
        <f t="shared" ref="P5:P15" si="3">IF($CB5=0,0,N5/$CB5)</f>
        <v>1.7666977474603721E-2</v>
      </c>
      <c r="Q5" s="24">
        <v>1</v>
      </c>
      <c r="R5" s="123">
        <v>43500</v>
      </c>
      <c r="S5" s="124" t="s">
        <v>58</v>
      </c>
      <c r="T5" s="125">
        <f t="shared" ref="T5:T15" si="4">IF($CB5=0,0,R5/$CB5)</f>
        <v>0.42695195563625654</v>
      </c>
      <c r="U5" s="126">
        <v>3</v>
      </c>
      <c r="V5" s="37"/>
      <c r="W5" s="23"/>
      <c r="X5" s="46">
        <f t="shared" ref="X5:X15" si="5">IF($CB5=0,0,V5/$CB5)</f>
        <v>0</v>
      </c>
      <c r="Y5" s="22">
        <v>1</v>
      </c>
      <c r="Z5" s="20" t="s">
        <v>83</v>
      </c>
      <c r="AA5" s="130">
        <v>0</v>
      </c>
      <c r="AB5" s="131" t="s">
        <v>69</v>
      </c>
      <c r="AC5" s="132">
        <f t="shared" ref="AC5:AC15" si="6">IF($CB5=0,0,AA5/$CB5)</f>
        <v>0</v>
      </c>
      <c r="AD5" s="133">
        <v>3</v>
      </c>
      <c r="AE5" s="21"/>
      <c r="AF5" s="23" t="s">
        <v>69</v>
      </c>
      <c r="AG5" s="46"/>
      <c r="AH5" s="53">
        <v>3</v>
      </c>
      <c r="AI5" s="130"/>
      <c r="AJ5" s="131"/>
      <c r="AK5" s="132">
        <f t="shared" ref="AK5:AK15" si="7">IF($CB5=0,0,AI5/$CB5)</f>
        <v>0</v>
      </c>
      <c r="AL5" s="153">
        <v>2</v>
      </c>
      <c r="AM5" s="85">
        <v>18000</v>
      </c>
      <c r="AN5" s="60" t="s">
        <v>58</v>
      </c>
      <c r="AO5" s="61">
        <f t="shared" ref="AO5:AO15" si="8">IF($CB5=0,0,AM5/$CB5)</f>
        <v>0.17666977474603721</v>
      </c>
      <c r="AP5" s="62">
        <v>3</v>
      </c>
      <c r="AQ5" s="130"/>
      <c r="AR5" s="131"/>
      <c r="AS5" s="132">
        <f t="shared" ref="AS5:AS15" si="9">IF($CB5=0,0,AQ5/$CB5)</f>
        <v>0</v>
      </c>
      <c r="AT5" s="153">
        <v>1</v>
      </c>
      <c r="AU5" s="21"/>
      <c r="AV5" s="23"/>
      <c r="AW5" s="46">
        <f t="shared" ref="AW5:AW15" si="10">IF($CB5=0,0,AU5/$CB5)</f>
        <v>0</v>
      </c>
      <c r="AX5" s="24">
        <v>1</v>
      </c>
      <c r="AY5" s="130"/>
      <c r="AZ5" s="131"/>
      <c r="BA5" s="132">
        <f t="shared" ref="BA5:BA15" si="11">IF($CB5=0,0,AY5/$CB5)</f>
        <v>0</v>
      </c>
      <c r="BB5" s="160">
        <v>1</v>
      </c>
      <c r="BC5" s="20" t="s">
        <v>83</v>
      </c>
      <c r="BD5" s="168"/>
      <c r="BE5" s="169"/>
      <c r="BF5" s="170">
        <f t="shared" ref="BF5:BF15" si="12">IF($CB5=0,0,BD5/$CB5)</f>
        <v>0</v>
      </c>
      <c r="BG5" s="171">
        <v>1</v>
      </c>
      <c r="BH5" s="80">
        <v>6000</v>
      </c>
      <c r="BI5" s="83" t="s">
        <v>58</v>
      </c>
      <c r="BJ5" s="84">
        <f t="shared" ref="BJ5:BJ15" si="13">IF($CB5=0,0,BH5/$CB5)</f>
        <v>5.8889924915345733E-2</v>
      </c>
      <c r="BK5" s="53">
        <v>3</v>
      </c>
      <c r="BL5" s="168">
        <v>1500</v>
      </c>
      <c r="BM5" s="169" t="s">
        <v>58</v>
      </c>
      <c r="BN5" s="170">
        <f t="shared" ref="BN5:BN15" si="14">IF($CB5=0,0,BL5/$CB5)</f>
        <v>1.4722481228836433E-2</v>
      </c>
      <c r="BO5" s="192">
        <v>3</v>
      </c>
      <c r="BP5" s="37">
        <v>2600</v>
      </c>
      <c r="BQ5" s="23" t="s">
        <v>63</v>
      </c>
      <c r="BR5" s="46">
        <f t="shared" ref="BR5:BR15" si="15">IF($CB5=0,0,BP5/$CB5)</f>
        <v>2.5518967463316486E-2</v>
      </c>
      <c r="BS5" s="24">
        <v>2</v>
      </c>
      <c r="BT5" s="195">
        <v>23000</v>
      </c>
      <c r="BU5" s="196" t="s">
        <v>69</v>
      </c>
      <c r="BV5" s="197">
        <f t="shared" ref="BV5:BV15" si="16">IF($CB5=0,0,BT5/$CB5)</f>
        <v>0.22574471217549197</v>
      </c>
      <c r="BW5" s="198">
        <v>3</v>
      </c>
      <c r="BX5" s="264">
        <v>4000</v>
      </c>
      <c r="BY5" s="265" t="s">
        <v>64</v>
      </c>
      <c r="BZ5" s="266">
        <f t="shared" ref="BZ5:BZ15" si="17">IF($CB5=0,0,BX5/$CB5)</f>
        <v>3.925994994356382E-2</v>
      </c>
      <c r="CA5" s="267">
        <v>2</v>
      </c>
      <c r="CB5" s="271">
        <f t="shared" ref="CB5:CB14" si="18">B5+F5+J5+N5+R5+V5+AA5+AE5+AI5+AM5+AQ5+AY5+BD5+BH5+BL5+BP5+BT5+BX5+AU5</f>
        <v>101885</v>
      </c>
      <c r="CC5" s="276">
        <f t="shared" ref="CC5:CC15" si="19">CB5/CB$15</f>
        <v>0.48092990323341989</v>
      </c>
      <c r="CD5" s="277" t="s">
        <v>83</v>
      </c>
      <c r="CE5" s="259">
        <v>10</v>
      </c>
      <c r="CF5" s="260">
        <f>BV5+T5+AO5</f>
        <v>0.82936644255778569</v>
      </c>
      <c r="CG5" s="261" t="s">
        <v>84</v>
      </c>
      <c r="CH5" s="259">
        <v>7</v>
      </c>
      <c r="CI5" s="81"/>
    </row>
    <row r="6" spans="1:87" ht="22.5" customHeight="1">
      <c r="A6" s="13" t="s">
        <v>33</v>
      </c>
      <c r="B6" s="94"/>
      <c r="C6" s="95"/>
      <c r="D6" s="96">
        <f t="shared" si="0"/>
        <v>0</v>
      </c>
      <c r="E6" s="97"/>
      <c r="F6" s="75"/>
      <c r="G6" s="15"/>
      <c r="H6" s="16">
        <f t="shared" si="1"/>
        <v>0</v>
      </c>
      <c r="I6" s="47"/>
      <c r="J6" s="112"/>
      <c r="K6" s="95"/>
      <c r="L6" s="96">
        <f t="shared" si="2"/>
        <v>0</v>
      </c>
      <c r="M6" s="97"/>
      <c r="N6" s="36"/>
      <c r="O6" s="15"/>
      <c r="P6" s="16">
        <f t="shared" si="3"/>
        <v>0</v>
      </c>
      <c r="Q6" s="47"/>
      <c r="R6" s="112"/>
      <c r="S6" s="95"/>
      <c r="T6" s="96">
        <f t="shared" si="4"/>
        <v>0</v>
      </c>
      <c r="U6" s="97"/>
      <c r="V6" s="36"/>
      <c r="W6" s="15"/>
      <c r="X6" s="16">
        <f t="shared" si="5"/>
        <v>0</v>
      </c>
      <c r="Y6" s="17"/>
      <c r="Z6" s="13" t="s">
        <v>33</v>
      </c>
      <c r="AA6" s="134"/>
      <c r="AB6" s="135"/>
      <c r="AC6" s="136">
        <f t="shared" si="6"/>
        <v>0</v>
      </c>
      <c r="AD6" s="137"/>
      <c r="AE6" s="14"/>
      <c r="AF6" s="15"/>
      <c r="AG6" s="16">
        <f t="shared" ref="AG6:AG15" si="20">IF($CB6=0,0,AE6/$CB6)</f>
        <v>0</v>
      </c>
      <c r="AH6" s="47"/>
      <c r="AI6" s="134"/>
      <c r="AJ6" s="135"/>
      <c r="AK6" s="136">
        <f t="shared" si="7"/>
        <v>0</v>
      </c>
      <c r="AL6" s="137"/>
      <c r="AM6" s="14"/>
      <c r="AN6" s="15"/>
      <c r="AO6" s="16">
        <f t="shared" si="8"/>
        <v>0</v>
      </c>
      <c r="AP6" s="47"/>
      <c r="AQ6" s="134"/>
      <c r="AR6" s="135"/>
      <c r="AS6" s="136">
        <f t="shared" si="9"/>
        <v>0</v>
      </c>
      <c r="AT6" s="137"/>
      <c r="AU6" s="14"/>
      <c r="AV6" s="15"/>
      <c r="AW6" s="16">
        <f t="shared" si="10"/>
        <v>0</v>
      </c>
      <c r="AX6" s="47"/>
      <c r="AY6" s="134"/>
      <c r="AZ6" s="135"/>
      <c r="BA6" s="136">
        <f t="shared" si="11"/>
        <v>0</v>
      </c>
      <c r="BB6" s="161"/>
      <c r="BC6" s="13" t="s">
        <v>33</v>
      </c>
      <c r="BD6" s="172"/>
      <c r="BE6" s="173"/>
      <c r="BF6" s="174">
        <f t="shared" si="12"/>
        <v>0</v>
      </c>
      <c r="BG6" s="175"/>
      <c r="BH6" s="36"/>
      <c r="BI6" s="15"/>
      <c r="BJ6" s="16">
        <f t="shared" si="13"/>
        <v>0</v>
      </c>
      <c r="BK6" s="47"/>
      <c r="BL6" s="172"/>
      <c r="BM6" s="173"/>
      <c r="BN6" s="174">
        <f t="shared" si="14"/>
        <v>0</v>
      </c>
      <c r="BO6" s="175"/>
      <c r="BP6" s="36"/>
      <c r="BQ6" s="15"/>
      <c r="BR6" s="16">
        <f t="shared" si="15"/>
        <v>0</v>
      </c>
      <c r="BS6" s="47"/>
      <c r="BT6" s="172"/>
      <c r="BU6" s="173"/>
      <c r="BV6" s="174">
        <f t="shared" si="16"/>
        <v>0</v>
      </c>
      <c r="BW6" s="175"/>
      <c r="BX6" s="36"/>
      <c r="BY6" s="15"/>
      <c r="BZ6" s="16">
        <f t="shared" si="17"/>
        <v>0</v>
      </c>
      <c r="CA6" s="47"/>
      <c r="CB6" s="271">
        <f t="shared" si="18"/>
        <v>0</v>
      </c>
      <c r="CC6" s="276">
        <f t="shared" si="19"/>
        <v>0</v>
      </c>
      <c r="CD6" s="257" t="s">
        <v>33</v>
      </c>
      <c r="CE6" s="259"/>
      <c r="CF6" s="259"/>
      <c r="CG6" s="261" t="s">
        <v>80</v>
      </c>
      <c r="CH6" s="259" t="s">
        <v>80</v>
      </c>
    </row>
    <row r="7" spans="1:87" ht="22.5" customHeight="1">
      <c r="A7" s="13" t="s">
        <v>34</v>
      </c>
      <c r="B7" s="320"/>
      <c r="C7" s="15"/>
      <c r="D7" s="16">
        <f t="shared" si="0"/>
        <v>0</v>
      </c>
      <c r="E7" s="48"/>
      <c r="F7" s="75"/>
      <c r="G7" s="15"/>
      <c r="H7" s="16">
        <f t="shared" si="1"/>
        <v>0</v>
      </c>
      <c r="I7" s="48"/>
      <c r="J7" s="317"/>
      <c r="K7" s="39"/>
      <c r="L7" s="18">
        <f t="shared" si="2"/>
        <v>0</v>
      </c>
      <c r="M7" s="48"/>
      <c r="N7" s="36"/>
      <c r="O7" s="15"/>
      <c r="P7" s="16">
        <f t="shared" si="3"/>
        <v>0</v>
      </c>
      <c r="Q7" s="47"/>
      <c r="R7" s="36"/>
      <c r="S7" s="15"/>
      <c r="T7" s="16">
        <f t="shared" si="4"/>
        <v>0</v>
      </c>
      <c r="U7" s="47"/>
      <c r="V7" s="63"/>
      <c r="W7" s="64"/>
      <c r="X7" s="65">
        <f t="shared" si="5"/>
        <v>0</v>
      </c>
      <c r="Y7" s="66"/>
      <c r="Z7" s="13" t="s">
        <v>34</v>
      </c>
      <c r="AA7" s="14"/>
      <c r="AB7" s="15"/>
      <c r="AC7" s="16">
        <f t="shared" si="6"/>
        <v>0</v>
      </c>
      <c r="AD7" s="47"/>
      <c r="AE7" s="67"/>
      <c r="AF7" s="68"/>
      <c r="AG7" s="69">
        <f t="shared" si="20"/>
        <v>0</v>
      </c>
      <c r="AH7" s="70"/>
      <c r="AI7" s="319"/>
      <c r="AJ7" s="15"/>
      <c r="AK7" s="16">
        <f t="shared" si="7"/>
        <v>0</v>
      </c>
      <c r="AL7" s="47"/>
      <c r="AM7" s="14"/>
      <c r="AN7" s="15"/>
      <c r="AO7" s="16">
        <f t="shared" si="8"/>
        <v>0</v>
      </c>
      <c r="AP7" s="47"/>
      <c r="AQ7" s="319"/>
      <c r="AR7" s="15"/>
      <c r="AS7" s="16">
        <f t="shared" si="9"/>
        <v>0</v>
      </c>
      <c r="AT7" s="48"/>
      <c r="AU7" s="14"/>
      <c r="AV7" s="15"/>
      <c r="AW7" s="16">
        <f t="shared" si="10"/>
        <v>0</v>
      </c>
      <c r="AX7" s="47"/>
      <c r="AY7" s="14"/>
      <c r="AZ7" s="15"/>
      <c r="BA7" s="16">
        <f t="shared" si="11"/>
        <v>0</v>
      </c>
      <c r="BB7" s="17"/>
      <c r="BC7" s="13" t="s">
        <v>34</v>
      </c>
      <c r="BD7" s="71"/>
      <c r="BE7" s="72"/>
      <c r="BF7" s="73">
        <f t="shared" si="12"/>
        <v>0</v>
      </c>
      <c r="BG7" s="74"/>
      <c r="BH7" s="36"/>
      <c r="BI7" s="15"/>
      <c r="BJ7" s="16">
        <f t="shared" si="13"/>
        <v>0</v>
      </c>
      <c r="BK7" s="47"/>
      <c r="BL7" s="36"/>
      <c r="BM7" s="15"/>
      <c r="BN7" s="16">
        <f t="shared" si="14"/>
        <v>0</v>
      </c>
      <c r="BO7" s="47"/>
      <c r="BP7" s="36"/>
      <c r="BQ7" s="15"/>
      <c r="BR7" s="16">
        <f t="shared" si="15"/>
        <v>0</v>
      </c>
      <c r="BS7" s="47"/>
      <c r="BT7" s="36"/>
      <c r="BU7" s="15"/>
      <c r="BV7" s="16">
        <f t="shared" si="16"/>
        <v>0</v>
      </c>
      <c r="BW7" s="47"/>
      <c r="BX7" s="52"/>
      <c r="BY7" s="15"/>
      <c r="BZ7" s="16">
        <f t="shared" si="17"/>
        <v>0</v>
      </c>
      <c r="CA7" s="47"/>
      <c r="CB7" s="271">
        <f t="shared" si="18"/>
        <v>0</v>
      </c>
      <c r="CC7" s="276">
        <f t="shared" si="19"/>
        <v>0</v>
      </c>
      <c r="CD7" s="257" t="s">
        <v>34</v>
      </c>
      <c r="CE7" s="259"/>
      <c r="CF7" s="260">
        <f>L7+X7+BF7</f>
        <v>0</v>
      </c>
      <c r="CG7" s="261" t="s">
        <v>80</v>
      </c>
      <c r="CH7" s="259" t="s">
        <v>80</v>
      </c>
      <c r="CI7" s="81"/>
    </row>
    <row r="8" spans="1:87" ht="22.5" customHeight="1">
      <c r="A8" s="13" t="s">
        <v>35</v>
      </c>
      <c r="B8" s="94"/>
      <c r="C8" s="95"/>
      <c r="D8" s="96">
        <f t="shared" si="0"/>
        <v>0</v>
      </c>
      <c r="E8" s="97"/>
      <c r="F8" s="75"/>
      <c r="G8" s="15"/>
      <c r="H8" s="16">
        <f t="shared" si="1"/>
        <v>0</v>
      </c>
      <c r="I8" s="47"/>
      <c r="J8" s="114">
        <v>150</v>
      </c>
      <c r="K8" s="95" t="s">
        <v>58</v>
      </c>
      <c r="L8" s="96">
        <f t="shared" si="2"/>
        <v>4.2656050049765396E-3</v>
      </c>
      <c r="M8" s="97"/>
      <c r="N8" s="36"/>
      <c r="O8" s="15"/>
      <c r="P8" s="16">
        <f t="shared" si="3"/>
        <v>0</v>
      </c>
      <c r="Q8" s="47"/>
      <c r="R8" s="112"/>
      <c r="S8" s="95"/>
      <c r="T8" s="96">
        <f t="shared" si="4"/>
        <v>0</v>
      </c>
      <c r="U8" s="97"/>
      <c r="V8" s="75">
        <v>340</v>
      </c>
      <c r="W8" s="68" t="s">
        <v>58</v>
      </c>
      <c r="X8" s="69">
        <f t="shared" si="5"/>
        <v>9.6687046779468221E-3</v>
      </c>
      <c r="Y8" s="19"/>
      <c r="Z8" s="13" t="s">
        <v>35</v>
      </c>
      <c r="AA8" s="134"/>
      <c r="AB8" s="135"/>
      <c r="AC8" s="136">
        <f t="shared" si="6"/>
        <v>0</v>
      </c>
      <c r="AD8" s="137"/>
      <c r="AE8" s="14"/>
      <c r="AF8" s="15"/>
      <c r="AG8" s="16">
        <f t="shared" si="20"/>
        <v>0</v>
      </c>
      <c r="AH8" s="47"/>
      <c r="AI8" s="134"/>
      <c r="AJ8" s="135"/>
      <c r="AK8" s="136">
        <f t="shared" si="7"/>
        <v>0</v>
      </c>
      <c r="AL8" s="137"/>
      <c r="AM8" s="14"/>
      <c r="AN8" s="15"/>
      <c r="AO8" s="16">
        <f t="shared" si="8"/>
        <v>0</v>
      </c>
      <c r="AP8" s="47"/>
      <c r="AQ8" s="155">
        <v>9500</v>
      </c>
      <c r="AR8" s="159" t="s">
        <v>61</v>
      </c>
      <c r="AS8" s="157">
        <f t="shared" si="9"/>
        <v>0.27015498364851415</v>
      </c>
      <c r="AT8" s="137"/>
      <c r="AU8" s="14"/>
      <c r="AV8" s="15"/>
      <c r="AW8" s="16">
        <f t="shared" si="10"/>
        <v>0</v>
      </c>
      <c r="AX8" s="47"/>
      <c r="AY8" s="134"/>
      <c r="AZ8" s="135"/>
      <c r="BA8" s="136">
        <f t="shared" si="11"/>
        <v>0</v>
      </c>
      <c r="BB8" s="161"/>
      <c r="BC8" s="13" t="s">
        <v>35</v>
      </c>
      <c r="BD8" s="172"/>
      <c r="BE8" s="173"/>
      <c r="BF8" s="174">
        <f t="shared" si="12"/>
        <v>0</v>
      </c>
      <c r="BG8" s="175"/>
      <c r="BH8" s="86">
        <v>75</v>
      </c>
      <c r="BI8" s="15"/>
      <c r="BJ8" s="16">
        <f t="shared" si="13"/>
        <v>2.1328025024882698E-3</v>
      </c>
      <c r="BK8" s="47"/>
      <c r="BL8" s="176">
        <v>2100</v>
      </c>
      <c r="BM8" s="177"/>
      <c r="BN8" s="178">
        <f t="shared" si="14"/>
        <v>5.9718470069671549E-2</v>
      </c>
      <c r="BO8" s="183"/>
      <c r="BP8" s="36"/>
      <c r="BQ8" s="15"/>
      <c r="BR8" s="16">
        <f t="shared" si="15"/>
        <v>0</v>
      </c>
      <c r="BS8" s="47"/>
      <c r="BT8" s="180">
        <v>23000</v>
      </c>
      <c r="BU8" s="181" t="s">
        <v>69</v>
      </c>
      <c r="BV8" s="182">
        <f t="shared" si="16"/>
        <v>0.65405943409640266</v>
      </c>
      <c r="BW8" s="183"/>
      <c r="BX8" s="36"/>
      <c r="BY8" s="15"/>
      <c r="BZ8" s="16">
        <f t="shared" si="17"/>
        <v>0</v>
      </c>
      <c r="CA8" s="47"/>
      <c r="CB8" s="271">
        <f t="shared" si="18"/>
        <v>35165</v>
      </c>
      <c r="CC8" s="276">
        <f t="shared" si="19"/>
        <v>0.16599008732593817</v>
      </c>
      <c r="CD8" s="257" t="s">
        <v>35</v>
      </c>
      <c r="CE8" s="259">
        <v>6</v>
      </c>
      <c r="CF8" s="260">
        <f>BV8+BN8+AS8</f>
        <v>0.98393288781458832</v>
      </c>
      <c r="CG8" s="261" t="s">
        <v>75</v>
      </c>
      <c r="CH8" s="259" t="s">
        <v>80</v>
      </c>
      <c r="CI8" s="81"/>
    </row>
    <row r="9" spans="1:87" ht="22.5" customHeight="1">
      <c r="A9" s="13" t="s">
        <v>37</v>
      </c>
      <c r="B9" s="94"/>
      <c r="C9" s="95"/>
      <c r="D9" s="96">
        <f t="shared" si="0"/>
        <v>0</v>
      </c>
      <c r="E9" s="97"/>
      <c r="F9" s="75">
        <v>800</v>
      </c>
      <c r="G9" s="15" t="s">
        <v>58</v>
      </c>
      <c r="H9" s="16">
        <f t="shared" si="1"/>
        <v>3.125E-2</v>
      </c>
      <c r="I9" s="47">
        <v>1</v>
      </c>
      <c r="J9" s="112">
        <v>1800</v>
      </c>
      <c r="K9" s="95" t="s">
        <v>64</v>
      </c>
      <c r="L9" s="96">
        <f t="shared" si="2"/>
        <v>7.03125E-2</v>
      </c>
      <c r="M9" s="98">
        <v>3</v>
      </c>
      <c r="N9" s="63">
        <v>2700</v>
      </c>
      <c r="O9" s="76"/>
      <c r="P9" s="65">
        <f t="shared" si="3"/>
        <v>0.10546875</v>
      </c>
      <c r="Q9" s="78">
        <v>3</v>
      </c>
      <c r="R9" s="112"/>
      <c r="S9" s="95"/>
      <c r="T9" s="96">
        <f t="shared" si="4"/>
        <v>0</v>
      </c>
      <c r="U9" s="97"/>
      <c r="V9" s="71">
        <v>7500</v>
      </c>
      <c r="W9" s="72" t="s">
        <v>64</v>
      </c>
      <c r="X9" s="73">
        <f t="shared" si="5"/>
        <v>0.29296875</v>
      </c>
      <c r="Y9" s="77">
        <v>2</v>
      </c>
      <c r="Z9" s="13" t="s">
        <v>37</v>
      </c>
      <c r="AA9" s="134">
        <v>1100</v>
      </c>
      <c r="AB9" s="135"/>
      <c r="AC9" s="136">
        <f t="shared" si="6"/>
        <v>4.296875E-2</v>
      </c>
      <c r="AD9" s="137">
        <v>2</v>
      </c>
      <c r="AE9" s="14">
        <v>1000</v>
      </c>
      <c r="AF9" s="15" t="s">
        <v>43</v>
      </c>
      <c r="AG9" s="16">
        <f t="shared" si="20"/>
        <v>3.90625E-2</v>
      </c>
      <c r="AH9" s="47"/>
      <c r="AI9" s="134"/>
      <c r="AJ9" s="135"/>
      <c r="AK9" s="136">
        <f t="shared" si="7"/>
        <v>0</v>
      </c>
      <c r="AL9" s="142"/>
      <c r="AM9" s="14">
        <v>2000</v>
      </c>
      <c r="AN9" s="15"/>
      <c r="AO9" s="16">
        <f t="shared" si="8"/>
        <v>7.8125E-2</v>
      </c>
      <c r="AP9" s="47">
        <v>1</v>
      </c>
      <c r="AQ9" s="134"/>
      <c r="AR9" s="135"/>
      <c r="AS9" s="136">
        <f t="shared" si="9"/>
        <v>0</v>
      </c>
      <c r="AT9" s="137"/>
      <c r="AU9" s="14"/>
      <c r="AV9" s="15"/>
      <c r="AW9" s="16">
        <f t="shared" si="10"/>
        <v>0</v>
      </c>
      <c r="AX9" s="47"/>
      <c r="AY9" s="154">
        <v>0</v>
      </c>
      <c r="AZ9" s="135"/>
      <c r="BA9" s="136">
        <f t="shared" si="11"/>
        <v>0</v>
      </c>
      <c r="BB9" s="161"/>
      <c r="BC9" s="13" t="s">
        <v>37</v>
      </c>
      <c r="BD9" s="180">
        <v>8000</v>
      </c>
      <c r="BE9" s="181" t="s">
        <v>64</v>
      </c>
      <c r="BF9" s="182">
        <f t="shared" si="12"/>
        <v>0.3125</v>
      </c>
      <c r="BG9" s="183">
        <v>3</v>
      </c>
      <c r="BH9" s="86">
        <v>700</v>
      </c>
      <c r="BI9" s="15" t="s">
        <v>58</v>
      </c>
      <c r="BJ9" s="16">
        <f t="shared" si="13"/>
        <v>2.734375E-2</v>
      </c>
      <c r="BK9" s="47">
        <v>2</v>
      </c>
      <c r="BL9" s="172"/>
      <c r="BM9" s="173"/>
      <c r="BN9" s="174">
        <f t="shared" si="14"/>
        <v>0</v>
      </c>
      <c r="BO9" s="175"/>
      <c r="BP9" s="36"/>
      <c r="BQ9" s="15"/>
      <c r="BR9" s="16">
        <f t="shared" si="15"/>
        <v>0</v>
      </c>
      <c r="BS9" s="47"/>
      <c r="BT9" s="172"/>
      <c r="BU9" s="173"/>
      <c r="BV9" s="174">
        <f t="shared" si="16"/>
        <v>0</v>
      </c>
      <c r="BW9" s="175"/>
      <c r="BX9" s="52"/>
      <c r="BY9" s="15"/>
      <c r="BZ9" s="16">
        <f t="shared" si="17"/>
        <v>0</v>
      </c>
      <c r="CA9" s="47"/>
      <c r="CB9" s="271">
        <f>B9+F9+J9+N9+R9+V9+AA9+AE9+AI9+AM9+AQ9+AY9+BD9+BH9+BL9+BP9+BT9+BX9+AU9</f>
        <v>25600</v>
      </c>
      <c r="CC9" s="276">
        <f t="shared" si="19"/>
        <v>0.12084021713476516</v>
      </c>
      <c r="CD9" s="257" t="s">
        <v>37</v>
      </c>
      <c r="CE9" s="259">
        <v>9</v>
      </c>
      <c r="CF9" s="260">
        <f>BF9+P9+X9</f>
        <v>0.7109375</v>
      </c>
      <c r="CG9" s="261" t="s">
        <v>77</v>
      </c>
      <c r="CH9" s="259">
        <v>3</v>
      </c>
      <c r="CI9" s="81"/>
    </row>
    <row r="10" spans="1:87" ht="22.5" customHeight="1">
      <c r="A10" s="13" t="s">
        <v>38</v>
      </c>
      <c r="B10" s="316">
        <v>1614</v>
      </c>
      <c r="C10" s="39" t="s">
        <v>58</v>
      </c>
      <c r="D10" s="18">
        <f t="shared" si="0"/>
        <v>9.2801287948482067E-2</v>
      </c>
      <c r="E10" s="48">
        <v>3</v>
      </c>
      <c r="F10" s="75"/>
      <c r="G10" s="15"/>
      <c r="H10" s="16">
        <f t="shared" si="1"/>
        <v>0</v>
      </c>
      <c r="I10" s="47"/>
      <c r="J10" s="317">
        <v>6950</v>
      </c>
      <c r="K10" s="39" t="s">
        <v>64</v>
      </c>
      <c r="L10" s="318">
        <f t="shared" si="2"/>
        <v>0.3996090156393744</v>
      </c>
      <c r="M10" s="48">
        <v>2</v>
      </c>
      <c r="N10" s="63">
        <v>4900</v>
      </c>
      <c r="O10" s="76" t="s">
        <v>64</v>
      </c>
      <c r="P10" s="65">
        <f t="shared" si="3"/>
        <v>0.28173873045078196</v>
      </c>
      <c r="Q10" s="78">
        <v>2</v>
      </c>
      <c r="R10" s="36"/>
      <c r="S10" s="15"/>
      <c r="T10" s="16">
        <f t="shared" si="4"/>
        <v>0</v>
      </c>
      <c r="U10" s="47"/>
      <c r="V10" s="36"/>
      <c r="W10" s="15"/>
      <c r="X10" s="16">
        <f t="shared" si="5"/>
        <v>0</v>
      </c>
      <c r="Y10" s="17"/>
      <c r="Z10" s="13" t="s">
        <v>38</v>
      </c>
      <c r="AA10" s="14"/>
      <c r="AB10" s="15"/>
      <c r="AC10" s="16">
        <f t="shared" si="6"/>
        <v>0</v>
      </c>
      <c r="AD10" s="47"/>
      <c r="AE10" s="14"/>
      <c r="AF10" s="15"/>
      <c r="AG10" s="16">
        <f t="shared" si="20"/>
        <v>0</v>
      </c>
      <c r="AH10" s="47"/>
      <c r="AI10" s="14"/>
      <c r="AJ10" s="15"/>
      <c r="AK10" s="16">
        <f t="shared" si="7"/>
        <v>0</v>
      </c>
      <c r="AL10" s="47"/>
      <c r="AM10" s="14"/>
      <c r="AN10" s="15"/>
      <c r="AO10" s="16">
        <f t="shared" si="8"/>
        <v>0</v>
      </c>
      <c r="AP10" s="47"/>
      <c r="AQ10" s="14"/>
      <c r="AR10" s="15"/>
      <c r="AS10" s="16">
        <f t="shared" si="9"/>
        <v>0</v>
      </c>
      <c r="AT10" s="47"/>
      <c r="AU10" s="67">
        <v>3656</v>
      </c>
      <c r="AV10" s="68" t="s">
        <v>58</v>
      </c>
      <c r="AW10" s="69">
        <f t="shared" si="10"/>
        <v>0.21021159153633856</v>
      </c>
      <c r="AX10" s="48">
        <v>3</v>
      </c>
      <c r="AY10" s="319">
        <v>272</v>
      </c>
      <c r="AZ10" s="15" t="s">
        <v>58</v>
      </c>
      <c r="BA10" s="16">
        <f t="shared" si="11"/>
        <v>1.5639374425023E-2</v>
      </c>
      <c r="BB10" s="19">
        <v>3</v>
      </c>
      <c r="BC10" s="13" t="s">
        <v>38</v>
      </c>
      <c r="BD10" s="36"/>
      <c r="BE10" s="15"/>
      <c r="BF10" s="16">
        <f t="shared" si="12"/>
        <v>0</v>
      </c>
      <c r="BG10" s="47"/>
      <c r="BH10" s="36"/>
      <c r="BI10" s="15"/>
      <c r="BJ10" s="16">
        <f t="shared" si="13"/>
        <v>0</v>
      </c>
      <c r="BK10" s="47"/>
      <c r="BL10" s="36"/>
      <c r="BM10" s="15"/>
      <c r="BN10" s="16">
        <f t="shared" si="14"/>
        <v>0</v>
      </c>
      <c r="BO10" s="47"/>
      <c r="BP10" s="36"/>
      <c r="BQ10" s="15"/>
      <c r="BR10" s="16">
        <f t="shared" si="15"/>
        <v>0</v>
      </c>
      <c r="BS10" s="47"/>
      <c r="BT10" s="36"/>
      <c r="BU10" s="15"/>
      <c r="BV10" s="16">
        <f t="shared" si="16"/>
        <v>0</v>
      </c>
      <c r="BW10" s="47"/>
      <c r="BX10" s="36"/>
      <c r="BY10" s="15"/>
      <c r="BZ10" s="16">
        <f t="shared" si="17"/>
        <v>0</v>
      </c>
      <c r="CA10" s="47"/>
      <c r="CB10" s="271">
        <f t="shared" si="18"/>
        <v>17392</v>
      </c>
      <c r="CC10" s="276">
        <f t="shared" si="19"/>
        <v>8.2095822515931088E-2</v>
      </c>
      <c r="CD10" s="257" t="s">
        <v>38</v>
      </c>
      <c r="CE10" s="259">
        <v>4</v>
      </c>
      <c r="CF10" s="260">
        <f>L10+P10+D10</f>
        <v>0.77414903403863844</v>
      </c>
      <c r="CG10" s="261" t="s">
        <v>88</v>
      </c>
      <c r="CH10" s="259">
        <v>4</v>
      </c>
      <c r="CI10" s="81"/>
    </row>
    <row r="11" spans="1:87" ht="22.5" customHeight="1">
      <c r="A11" s="13" t="s">
        <v>39</v>
      </c>
      <c r="B11" s="94"/>
      <c r="C11" s="95"/>
      <c r="D11" s="96">
        <f t="shared" si="0"/>
        <v>0</v>
      </c>
      <c r="E11" s="97"/>
      <c r="F11" s="36"/>
      <c r="G11" s="15"/>
      <c r="H11" s="16">
        <f t="shared" si="1"/>
        <v>0</v>
      </c>
      <c r="I11" s="47"/>
      <c r="J11" s="112"/>
      <c r="K11" s="95"/>
      <c r="L11" s="96">
        <f t="shared" si="2"/>
        <v>0</v>
      </c>
      <c r="M11" s="97"/>
      <c r="N11" s="36"/>
      <c r="O11" s="15"/>
      <c r="P11" s="16">
        <f t="shared" si="3"/>
        <v>0</v>
      </c>
      <c r="Q11" s="47"/>
      <c r="R11" s="112"/>
      <c r="S11" s="95"/>
      <c r="T11" s="96">
        <f t="shared" si="4"/>
        <v>0</v>
      </c>
      <c r="U11" s="97"/>
      <c r="V11" s="36"/>
      <c r="W11" s="15"/>
      <c r="X11" s="16">
        <f t="shared" si="5"/>
        <v>0</v>
      </c>
      <c r="Y11" s="17"/>
      <c r="Z11" s="13" t="s">
        <v>39</v>
      </c>
      <c r="AA11" s="138">
        <v>2615</v>
      </c>
      <c r="AB11" s="139" t="s">
        <v>58</v>
      </c>
      <c r="AC11" s="140">
        <f t="shared" si="6"/>
        <v>0.21739130434782608</v>
      </c>
      <c r="AD11" s="141">
        <v>3</v>
      </c>
      <c r="AE11" s="25">
        <v>4824</v>
      </c>
      <c r="AF11" s="39" t="s">
        <v>58</v>
      </c>
      <c r="AG11" s="18">
        <f t="shared" si="20"/>
        <v>0.40103084213151552</v>
      </c>
      <c r="AH11" s="48">
        <v>3</v>
      </c>
      <c r="AI11" s="155">
        <v>3640</v>
      </c>
      <c r="AJ11" s="156" t="s">
        <v>58</v>
      </c>
      <c r="AK11" s="157">
        <f t="shared" si="7"/>
        <v>0.30260204505777705</v>
      </c>
      <c r="AL11" s="158">
        <v>3</v>
      </c>
      <c r="AM11" s="14"/>
      <c r="AN11" s="15"/>
      <c r="AO11" s="16">
        <f t="shared" si="8"/>
        <v>0</v>
      </c>
      <c r="AP11" s="47"/>
      <c r="AQ11" s="134"/>
      <c r="AR11" s="135"/>
      <c r="AS11" s="136">
        <f t="shared" si="9"/>
        <v>0</v>
      </c>
      <c r="AT11" s="137"/>
      <c r="AU11" s="14"/>
      <c r="AV11" s="15"/>
      <c r="AW11" s="16">
        <f t="shared" si="10"/>
        <v>0</v>
      </c>
      <c r="AX11" s="47"/>
      <c r="AY11" s="134"/>
      <c r="AZ11" s="135"/>
      <c r="BA11" s="136">
        <f t="shared" si="11"/>
        <v>0</v>
      </c>
      <c r="BB11" s="161"/>
      <c r="BC11" s="13" t="s">
        <v>39</v>
      </c>
      <c r="BD11" s="172">
        <v>950</v>
      </c>
      <c r="BE11" s="173" t="s">
        <v>58</v>
      </c>
      <c r="BF11" s="174">
        <f t="shared" si="12"/>
        <v>7.8975808462881367E-2</v>
      </c>
      <c r="BG11" s="183"/>
      <c r="BH11" s="36"/>
      <c r="BI11" s="15"/>
      <c r="BJ11" s="16">
        <f t="shared" si="13"/>
        <v>0</v>
      </c>
      <c r="BK11" s="47"/>
      <c r="BL11" s="172"/>
      <c r="BM11" s="173"/>
      <c r="BN11" s="174">
        <f t="shared" si="14"/>
        <v>0</v>
      </c>
      <c r="BO11" s="175"/>
      <c r="BP11" s="36"/>
      <c r="BQ11" s="15"/>
      <c r="BR11" s="16">
        <f t="shared" si="15"/>
        <v>0</v>
      </c>
      <c r="BS11" s="47"/>
      <c r="BT11" s="172"/>
      <c r="BU11" s="173"/>
      <c r="BV11" s="174">
        <f t="shared" si="16"/>
        <v>0</v>
      </c>
      <c r="BW11" s="175"/>
      <c r="BX11" s="36"/>
      <c r="BY11" s="15"/>
      <c r="BZ11" s="16">
        <f t="shared" si="17"/>
        <v>0</v>
      </c>
      <c r="CA11" s="47"/>
      <c r="CB11" s="271">
        <f t="shared" si="18"/>
        <v>12029</v>
      </c>
      <c r="CC11" s="276">
        <f t="shared" si="19"/>
        <v>5.6780741090394146E-2</v>
      </c>
      <c r="CD11" s="257" t="s">
        <v>39</v>
      </c>
      <c r="CE11" s="259">
        <v>4</v>
      </c>
      <c r="CF11" s="260">
        <f>AC11+AG11+AK11</f>
        <v>0.92102419153711867</v>
      </c>
      <c r="CG11" s="261" t="s">
        <v>90</v>
      </c>
      <c r="CH11" s="259">
        <v>3</v>
      </c>
      <c r="CI11" s="81"/>
    </row>
    <row r="12" spans="1:87" ht="22.5" customHeight="1">
      <c r="A12" s="13" t="s">
        <v>42</v>
      </c>
      <c r="B12" s="320">
        <v>500</v>
      </c>
      <c r="C12" s="15" t="s">
        <v>58</v>
      </c>
      <c r="D12" s="16">
        <f t="shared" si="0"/>
        <v>5.1975051975051978E-2</v>
      </c>
      <c r="E12" s="48">
        <v>3</v>
      </c>
      <c r="F12" s="36">
        <v>600</v>
      </c>
      <c r="G12" s="15" t="s">
        <v>58</v>
      </c>
      <c r="H12" s="16">
        <f t="shared" si="1"/>
        <v>6.2370062370062374E-2</v>
      </c>
      <c r="I12" s="47">
        <v>3</v>
      </c>
      <c r="J12" s="36">
        <v>220</v>
      </c>
      <c r="K12" s="15" t="s">
        <v>58</v>
      </c>
      <c r="L12" s="16">
        <f t="shared" si="2"/>
        <v>2.286902286902287E-2</v>
      </c>
      <c r="M12" s="47">
        <v>1</v>
      </c>
      <c r="N12" s="36"/>
      <c r="O12" s="15"/>
      <c r="P12" s="16">
        <f t="shared" si="3"/>
        <v>0</v>
      </c>
      <c r="Q12" s="47"/>
      <c r="R12" s="36"/>
      <c r="S12" s="15"/>
      <c r="T12" s="16">
        <f t="shared" si="4"/>
        <v>0</v>
      </c>
      <c r="U12" s="47"/>
      <c r="V12" s="36"/>
      <c r="W12" s="15"/>
      <c r="X12" s="16">
        <f t="shared" si="5"/>
        <v>0</v>
      </c>
      <c r="Y12" s="17"/>
      <c r="Z12" s="13" t="s">
        <v>42</v>
      </c>
      <c r="AA12" s="14">
        <v>400</v>
      </c>
      <c r="AB12" s="15"/>
      <c r="AC12" s="16">
        <f t="shared" si="6"/>
        <v>4.1580041580041582E-2</v>
      </c>
      <c r="AD12" s="48">
        <v>3</v>
      </c>
      <c r="AE12" s="14">
        <v>200</v>
      </c>
      <c r="AF12" s="15" t="s">
        <v>58</v>
      </c>
      <c r="AG12" s="16">
        <f t="shared" si="20"/>
        <v>2.0790020790020791E-2</v>
      </c>
      <c r="AH12" s="47"/>
      <c r="AI12" s="14"/>
      <c r="AJ12" s="15"/>
      <c r="AK12" s="16">
        <f t="shared" si="7"/>
        <v>0</v>
      </c>
      <c r="AL12" s="47"/>
      <c r="AM12" s="14"/>
      <c r="AN12" s="15"/>
      <c r="AO12" s="16">
        <f t="shared" si="8"/>
        <v>0</v>
      </c>
      <c r="AP12" s="47"/>
      <c r="AQ12" s="14"/>
      <c r="AR12" s="15"/>
      <c r="AS12" s="16">
        <f t="shared" si="9"/>
        <v>0</v>
      </c>
      <c r="AT12" s="47"/>
      <c r="AU12" s="14">
        <v>500</v>
      </c>
      <c r="AV12" s="15" t="s">
        <v>58</v>
      </c>
      <c r="AW12" s="16">
        <f t="shared" si="10"/>
        <v>5.1975051975051978E-2</v>
      </c>
      <c r="AX12" s="47">
        <v>2</v>
      </c>
      <c r="AY12" s="25"/>
      <c r="AZ12" s="322"/>
      <c r="BA12" s="318">
        <f t="shared" si="11"/>
        <v>0</v>
      </c>
      <c r="BB12" s="19"/>
      <c r="BC12" s="13" t="s">
        <v>42</v>
      </c>
      <c r="BD12" s="328">
        <v>1900</v>
      </c>
      <c r="BE12" s="329" t="s">
        <v>58</v>
      </c>
      <c r="BF12" s="330">
        <f t="shared" si="12"/>
        <v>0.19750519750519752</v>
      </c>
      <c r="BG12" s="331">
        <v>2</v>
      </c>
      <c r="BH12" s="36"/>
      <c r="BI12" s="15"/>
      <c r="BJ12" s="16">
        <f t="shared" si="13"/>
        <v>0</v>
      </c>
      <c r="BK12" s="47"/>
      <c r="BL12" s="63">
        <v>2300</v>
      </c>
      <c r="BM12" s="76" t="s">
        <v>58</v>
      </c>
      <c r="BN12" s="65">
        <f t="shared" si="14"/>
        <v>0.2390852390852391</v>
      </c>
      <c r="BO12" s="78">
        <v>2</v>
      </c>
      <c r="BP12" s="36"/>
      <c r="BQ12" s="15"/>
      <c r="BR12" s="16">
        <f t="shared" si="15"/>
        <v>0</v>
      </c>
      <c r="BS12" s="47"/>
      <c r="BT12" s="317">
        <v>3000</v>
      </c>
      <c r="BU12" s="322" t="s">
        <v>69</v>
      </c>
      <c r="BV12" s="318">
        <f t="shared" si="16"/>
        <v>0.31185031185031187</v>
      </c>
      <c r="BW12" s="48">
        <v>2</v>
      </c>
      <c r="BX12" s="36"/>
      <c r="BY12" s="15"/>
      <c r="BZ12" s="16">
        <f t="shared" si="17"/>
        <v>0</v>
      </c>
      <c r="CA12" s="47"/>
      <c r="CB12" s="271">
        <f t="shared" si="18"/>
        <v>9620</v>
      </c>
      <c r="CC12" s="276">
        <f t="shared" si="19"/>
        <v>4.5409487845173471E-2</v>
      </c>
      <c r="CD12" s="257" t="s">
        <v>42</v>
      </c>
      <c r="CE12" s="259">
        <v>9</v>
      </c>
      <c r="CF12" s="260">
        <f>BV12+BN12+BF12</f>
        <v>0.74844074844074848</v>
      </c>
      <c r="CG12" s="261" t="s">
        <v>91</v>
      </c>
      <c r="CH12" s="259">
        <v>2</v>
      </c>
      <c r="CI12" s="81"/>
    </row>
    <row r="13" spans="1:87" ht="22.5" customHeight="1" thickBot="1">
      <c r="A13" s="13" t="s">
        <v>40</v>
      </c>
      <c r="B13" s="320"/>
      <c r="C13" s="15"/>
      <c r="D13" s="16">
        <f t="shared" si="0"/>
        <v>0</v>
      </c>
      <c r="E13" s="47"/>
      <c r="F13" s="36"/>
      <c r="G13" s="15"/>
      <c r="H13" s="16">
        <f t="shared" si="1"/>
        <v>0</v>
      </c>
      <c r="I13" s="47"/>
      <c r="J13" s="36"/>
      <c r="K13" s="15"/>
      <c r="L13" s="16">
        <f t="shared" si="2"/>
        <v>0</v>
      </c>
      <c r="M13" s="47"/>
      <c r="N13" s="71">
        <v>2412</v>
      </c>
      <c r="O13" s="321" t="s">
        <v>58</v>
      </c>
      <c r="P13" s="73">
        <f t="shared" si="3"/>
        <v>0.26050329409223461</v>
      </c>
      <c r="Q13" s="48">
        <v>2</v>
      </c>
      <c r="R13" s="36"/>
      <c r="S13" s="15"/>
      <c r="T13" s="16">
        <f t="shared" si="4"/>
        <v>0</v>
      </c>
      <c r="U13" s="47"/>
      <c r="V13" s="36"/>
      <c r="W13" s="15"/>
      <c r="X13" s="16">
        <f t="shared" si="5"/>
        <v>0</v>
      </c>
      <c r="Y13" s="17"/>
      <c r="Z13" s="10" t="s">
        <v>40</v>
      </c>
      <c r="AA13" s="25">
        <v>2253</v>
      </c>
      <c r="AB13" s="322" t="s">
        <v>58</v>
      </c>
      <c r="AC13" s="18">
        <f t="shared" si="6"/>
        <v>0.24333081326277137</v>
      </c>
      <c r="AD13" s="48">
        <v>3</v>
      </c>
      <c r="AE13" s="67">
        <v>545</v>
      </c>
      <c r="AF13" s="15" t="s">
        <v>58</v>
      </c>
      <c r="AG13" s="16">
        <f t="shared" si="20"/>
        <v>5.8861648126147532E-2</v>
      </c>
      <c r="AH13" s="47">
        <v>1</v>
      </c>
      <c r="AI13" s="67">
        <v>2347</v>
      </c>
      <c r="AJ13" s="323" t="s">
        <v>58</v>
      </c>
      <c r="AK13" s="16">
        <f t="shared" si="7"/>
        <v>0.25348309752673076</v>
      </c>
      <c r="AL13" s="324">
        <v>3</v>
      </c>
      <c r="AM13" s="325">
        <v>1002</v>
      </c>
      <c r="AN13" s="76" t="s">
        <v>58</v>
      </c>
      <c r="AO13" s="65">
        <f t="shared" si="8"/>
        <v>0.10821903013284372</v>
      </c>
      <c r="AP13" s="48">
        <v>2</v>
      </c>
      <c r="AQ13" s="14"/>
      <c r="AR13" s="15"/>
      <c r="AS13" s="16">
        <f t="shared" si="9"/>
        <v>0</v>
      </c>
      <c r="AT13" s="47"/>
      <c r="AU13" s="14"/>
      <c r="AV13" s="15"/>
      <c r="AW13" s="16">
        <f t="shared" si="10"/>
        <v>0</v>
      </c>
      <c r="AX13" s="47"/>
      <c r="AY13" s="14"/>
      <c r="AZ13" s="15"/>
      <c r="BA13" s="16">
        <f t="shared" si="11"/>
        <v>0</v>
      </c>
      <c r="BB13" s="17"/>
      <c r="BC13" s="13" t="s">
        <v>40</v>
      </c>
      <c r="BD13" s="36"/>
      <c r="BE13" s="15"/>
      <c r="BF13" s="16">
        <f t="shared" si="12"/>
        <v>0</v>
      </c>
      <c r="BG13" s="47"/>
      <c r="BH13" s="36"/>
      <c r="BI13" s="15"/>
      <c r="BJ13" s="16">
        <f t="shared" si="13"/>
        <v>0</v>
      </c>
      <c r="BK13" s="47"/>
      <c r="BL13" s="52">
        <v>700</v>
      </c>
      <c r="BM13" s="15" t="s">
        <v>58</v>
      </c>
      <c r="BN13" s="16">
        <f t="shared" si="14"/>
        <v>7.5602116859272053E-2</v>
      </c>
      <c r="BO13" s="47">
        <v>2</v>
      </c>
      <c r="BP13" s="36"/>
      <c r="BQ13" s="15"/>
      <c r="BR13" s="16">
        <f t="shared" si="15"/>
        <v>0</v>
      </c>
      <c r="BS13" s="47"/>
      <c r="BT13" s="36"/>
      <c r="BU13" s="15"/>
      <c r="BV13" s="16">
        <f t="shared" si="16"/>
        <v>0</v>
      </c>
      <c r="BW13" s="47"/>
      <c r="BX13" s="36"/>
      <c r="BY13" s="15"/>
      <c r="BZ13" s="16">
        <f t="shared" si="17"/>
        <v>0</v>
      </c>
      <c r="CA13" s="47"/>
      <c r="CB13" s="271">
        <f t="shared" si="18"/>
        <v>9259</v>
      </c>
      <c r="CC13" s="276">
        <f t="shared" si="19"/>
        <v>4.3705451970734013E-2</v>
      </c>
      <c r="CD13" s="257" t="s">
        <v>40</v>
      </c>
      <c r="CE13" s="259">
        <v>6</v>
      </c>
      <c r="CF13" s="260">
        <f>AC13+AK13+P13</f>
        <v>0.75731720488173671</v>
      </c>
      <c r="CG13" s="261" t="s">
        <v>92</v>
      </c>
      <c r="CH13" s="259" t="s">
        <v>80</v>
      </c>
      <c r="CI13" s="81"/>
    </row>
    <row r="14" spans="1:87" ht="22.5" customHeight="1" thickBot="1">
      <c r="A14" s="10" t="s">
        <v>41</v>
      </c>
      <c r="B14" s="101">
        <v>900</v>
      </c>
      <c r="C14" s="102" t="s">
        <v>58</v>
      </c>
      <c r="D14" s="103">
        <f t="shared" si="0"/>
        <v>1</v>
      </c>
      <c r="E14" s="104">
        <v>1</v>
      </c>
      <c r="F14" s="49"/>
      <c r="G14" s="50"/>
      <c r="H14" s="11">
        <f t="shared" si="1"/>
        <v>0</v>
      </c>
      <c r="I14" s="51"/>
      <c r="J14" s="115"/>
      <c r="K14" s="116"/>
      <c r="L14" s="117">
        <f t="shared" si="2"/>
        <v>0</v>
      </c>
      <c r="M14" s="118"/>
      <c r="N14" s="49"/>
      <c r="O14" s="50"/>
      <c r="P14" s="11">
        <f t="shared" si="3"/>
        <v>0</v>
      </c>
      <c r="Q14" s="51"/>
      <c r="R14" s="115"/>
      <c r="S14" s="116"/>
      <c r="T14" s="117">
        <f t="shared" si="4"/>
        <v>0</v>
      </c>
      <c r="U14" s="118"/>
      <c r="V14" s="49"/>
      <c r="W14" s="50"/>
      <c r="X14" s="11">
        <f t="shared" si="5"/>
        <v>0</v>
      </c>
      <c r="Y14" s="51"/>
      <c r="Z14" s="55" t="s">
        <v>41</v>
      </c>
      <c r="AA14" s="145"/>
      <c r="AB14" s="146"/>
      <c r="AC14" s="147">
        <f t="shared" si="6"/>
        <v>0</v>
      </c>
      <c r="AD14" s="148"/>
      <c r="AE14" s="59"/>
      <c r="AF14" s="50"/>
      <c r="AG14" s="11">
        <f t="shared" si="20"/>
        <v>0</v>
      </c>
      <c r="AH14" s="51"/>
      <c r="AI14" s="145"/>
      <c r="AJ14" s="146"/>
      <c r="AK14" s="147">
        <f t="shared" si="7"/>
        <v>0</v>
      </c>
      <c r="AL14" s="148"/>
      <c r="AM14" s="59"/>
      <c r="AN14" s="50"/>
      <c r="AO14" s="11">
        <f t="shared" si="8"/>
        <v>0</v>
      </c>
      <c r="AP14" s="51"/>
      <c r="AQ14" s="145"/>
      <c r="AR14" s="146"/>
      <c r="AS14" s="147">
        <f t="shared" si="9"/>
        <v>0</v>
      </c>
      <c r="AT14" s="148"/>
      <c r="AU14" s="59"/>
      <c r="AV14" s="50"/>
      <c r="AW14" s="11">
        <f t="shared" si="10"/>
        <v>0</v>
      </c>
      <c r="AX14" s="51"/>
      <c r="AY14" s="145"/>
      <c r="AZ14" s="146"/>
      <c r="BA14" s="147">
        <f t="shared" si="11"/>
        <v>0</v>
      </c>
      <c r="BB14" s="162"/>
      <c r="BC14" s="10" t="s">
        <v>41</v>
      </c>
      <c r="BD14" s="184"/>
      <c r="BE14" s="185"/>
      <c r="BF14" s="186">
        <f t="shared" si="12"/>
        <v>0</v>
      </c>
      <c r="BG14" s="187"/>
      <c r="BH14" s="49"/>
      <c r="BI14" s="50"/>
      <c r="BJ14" s="11">
        <f t="shared" si="13"/>
        <v>0</v>
      </c>
      <c r="BK14" s="51"/>
      <c r="BL14" s="184"/>
      <c r="BM14" s="193"/>
      <c r="BN14" s="186">
        <f t="shared" si="14"/>
        <v>0</v>
      </c>
      <c r="BO14" s="187"/>
      <c r="BP14" s="49"/>
      <c r="BQ14" s="50"/>
      <c r="BR14" s="11">
        <f t="shared" si="15"/>
        <v>0</v>
      </c>
      <c r="BS14" s="51"/>
      <c r="BT14" s="184"/>
      <c r="BU14" s="185"/>
      <c r="BV14" s="186">
        <f t="shared" si="16"/>
        <v>0</v>
      </c>
      <c r="BW14" s="187"/>
      <c r="BX14" s="49"/>
      <c r="BY14" s="50"/>
      <c r="BZ14" s="11">
        <f t="shared" si="17"/>
        <v>0</v>
      </c>
      <c r="CA14" s="51"/>
      <c r="CB14" s="271">
        <f t="shared" si="18"/>
        <v>900</v>
      </c>
      <c r="CC14" s="276">
        <f t="shared" si="19"/>
        <v>4.2482888836440878E-3</v>
      </c>
      <c r="CD14" s="258" t="s">
        <v>41</v>
      </c>
      <c r="CE14" s="259">
        <v>1</v>
      </c>
      <c r="CF14" s="260">
        <f>D14</f>
        <v>1</v>
      </c>
      <c r="CG14" s="261" t="s">
        <v>89</v>
      </c>
      <c r="CH14" s="259">
        <v>0</v>
      </c>
      <c r="CI14" s="81"/>
    </row>
    <row r="15" spans="1:87" ht="22.5" customHeight="1" thickBot="1">
      <c r="A15" s="54" t="s">
        <v>44</v>
      </c>
      <c r="B15" s="105">
        <f>SUM(B5:B14)</f>
        <v>3499</v>
      </c>
      <c r="C15" s="106"/>
      <c r="D15" s="107">
        <f t="shared" si="0"/>
        <v>1.6516403115411849E-2</v>
      </c>
      <c r="E15" s="108"/>
      <c r="F15" s="42">
        <f>SUM(F5:F14)</f>
        <v>1400</v>
      </c>
      <c r="G15" s="43"/>
      <c r="H15" s="27">
        <f t="shared" si="1"/>
        <v>6.6084493745574699E-3</v>
      </c>
      <c r="I15" s="44"/>
      <c r="J15" s="119">
        <f>SUM(J5:J14)</f>
        <v>10120</v>
      </c>
      <c r="K15" s="120"/>
      <c r="L15" s="121">
        <f t="shared" si="2"/>
        <v>4.7769648336086851E-2</v>
      </c>
      <c r="M15" s="122"/>
      <c r="N15" s="42">
        <f>SUM(N5:N14)</f>
        <v>11812</v>
      </c>
      <c r="O15" s="43"/>
      <c r="P15" s="27">
        <f t="shared" si="3"/>
        <v>5.5756431437337738E-2</v>
      </c>
      <c r="Q15" s="44"/>
      <c r="R15" s="119">
        <f>SUM(R5:R14)</f>
        <v>43500</v>
      </c>
      <c r="S15" s="120"/>
      <c r="T15" s="121">
        <f t="shared" si="4"/>
        <v>0.20533396270946425</v>
      </c>
      <c r="U15" s="122"/>
      <c r="V15" s="42">
        <f>SUM(V5:V14)</f>
        <v>7840</v>
      </c>
      <c r="W15" s="43"/>
      <c r="X15" s="27">
        <f t="shared" si="5"/>
        <v>3.7007316497521835E-2</v>
      </c>
      <c r="Y15" s="44"/>
      <c r="Z15" s="26" t="s">
        <v>44</v>
      </c>
      <c r="AA15" s="149">
        <f>SUM(AA5:AA14)</f>
        <v>6368</v>
      </c>
      <c r="AB15" s="150"/>
      <c r="AC15" s="151">
        <f t="shared" si="6"/>
        <v>3.0059004012272836E-2</v>
      </c>
      <c r="AD15" s="152"/>
      <c r="AE15" s="56">
        <f>SUM(AE5:AE14)</f>
        <v>6569</v>
      </c>
      <c r="AF15" s="43"/>
      <c r="AG15" s="27">
        <f t="shared" si="20"/>
        <v>3.1007788529620012E-2</v>
      </c>
      <c r="AH15" s="44"/>
      <c r="AI15" s="149">
        <f>SUM(AI5:AI14)</f>
        <v>5987</v>
      </c>
      <c r="AJ15" s="150"/>
      <c r="AK15" s="151">
        <f t="shared" si="7"/>
        <v>2.8260561718196839E-2</v>
      </c>
      <c r="AL15" s="152"/>
      <c r="AM15" s="56">
        <f>SUM(AM5:AM14)</f>
        <v>21002</v>
      </c>
      <c r="AN15" s="43"/>
      <c r="AO15" s="27">
        <f t="shared" si="8"/>
        <v>9.9136181260325695E-2</v>
      </c>
      <c r="AP15" s="44"/>
      <c r="AQ15" s="56">
        <f>SUM(AQ5:AQ14)</f>
        <v>9500</v>
      </c>
      <c r="AR15" s="43"/>
      <c r="AS15" s="27">
        <f t="shared" si="9"/>
        <v>4.4843049327354258E-2</v>
      </c>
      <c r="AT15" s="44"/>
      <c r="AU15" s="56">
        <f>SUM(AU5:AU14)</f>
        <v>4156</v>
      </c>
      <c r="AV15" s="57"/>
      <c r="AW15" s="27">
        <f t="shared" si="10"/>
        <v>1.961765400047203E-2</v>
      </c>
      <c r="AX15" s="58"/>
      <c r="AY15" s="149"/>
      <c r="AZ15" s="163"/>
      <c r="BA15" s="151">
        <f t="shared" si="11"/>
        <v>0</v>
      </c>
      <c r="BB15" s="164"/>
      <c r="BC15" s="54" t="s">
        <v>44</v>
      </c>
      <c r="BD15" s="188">
        <f>SUM(BD5:BD14)</f>
        <v>10850</v>
      </c>
      <c r="BE15" s="189"/>
      <c r="BF15" s="190">
        <f t="shared" si="12"/>
        <v>5.1215482652820395E-2</v>
      </c>
      <c r="BG15" s="191"/>
      <c r="BH15" s="42">
        <f>SUM(BH5:BH14)</f>
        <v>6775</v>
      </c>
      <c r="BI15" s="43"/>
      <c r="BJ15" s="27">
        <f t="shared" si="13"/>
        <v>3.1980174651876331E-2</v>
      </c>
      <c r="BK15" s="44"/>
      <c r="BL15" s="188">
        <f>SUM(BL5:BL14)</f>
        <v>6600</v>
      </c>
      <c r="BM15" s="194"/>
      <c r="BN15" s="190">
        <f t="shared" si="14"/>
        <v>3.1154118480056645E-2</v>
      </c>
      <c r="BO15" s="194"/>
      <c r="BP15" s="42">
        <f>SUM(BP5:BP14)</f>
        <v>2600</v>
      </c>
      <c r="BQ15" s="43"/>
      <c r="BR15" s="27">
        <f t="shared" si="15"/>
        <v>1.2272834552749587E-2</v>
      </c>
      <c r="BS15" s="44"/>
      <c r="BT15" s="201">
        <f>SUM(BT5:BT14)</f>
        <v>49000</v>
      </c>
      <c r="BU15" s="202"/>
      <c r="BV15" s="203">
        <f t="shared" si="16"/>
        <v>0.23129572810951143</v>
      </c>
      <c r="BW15" s="204"/>
      <c r="BX15" s="42">
        <f>SUM(BX5:BX14)</f>
        <v>4000</v>
      </c>
      <c r="BY15" s="43"/>
      <c r="BZ15" s="27">
        <f t="shared" si="17"/>
        <v>1.8881283927307056E-2</v>
      </c>
      <c r="CA15" s="44"/>
      <c r="CB15" s="272">
        <f>SUM(CB5:CB14)</f>
        <v>211850</v>
      </c>
      <c r="CC15" s="276">
        <f t="shared" si="19"/>
        <v>1</v>
      </c>
      <c r="CD15" s="26" t="s">
        <v>93</v>
      </c>
      <c r="CE15" s="263">
        <f>SUM(CE5:CE14)/8</f>
        <v>6.125</v>
      </c>
      <c r="CF15" s="260">
        <f>SUM(CF5:CF14)/8</f>
        <v>0.84064600115882704</v>
      </c>
      <c r="CG15" s="261"/>
      <c r="CH15" s="259"/>
    </row>
    <row r="16" spans="1:87" s="28" customFormat="1" ht="24" customHeight="1">
      <c r="B16" s="29">
        <v>4</v>
      </c>
      <c r="C16" s="28" t="s">
        <v>45</v>
      </c>
      <c r="D16" s="28" t="s">
        <v>46</v>
      </c>
      <c r="E16" s="28">
        <v>3</v>
      </c>
      <c r="F16" s="29">
        <v>2</v>
      </c>
      <c r="G16" s="28" t="s">
        <v>47</v>
      </c>
      <c r="H16" s="28" t="s">
        <v>34</v>
      </c>
      <c r="I16" s="28">
        <v>1</v>
      </c>
      <c r="J16" s="29">
        <v>5</v>
      </c>
      <c r="K16" s="28" t="s">
        <v>46</v>
      </c>
      <c r="L16" s="28" t="s">
        <v>47</v>
      </c>
      <c r="M16" s="28">
        <v>2</v>
      </c>
      <c r="N16" s="29">
        <v>4</v>
      </c>
      <c r="O16" s="28" t="s">
        <v>46</v>
      </c>
      <c r="P16" s="28" t="s">
        <v>47</v>
      </c>
      <c r="Q16" s="28">
        <v>2</v>
      </c>
      <c r="R16" s="28">
        <v>1</v>
      </c>
      <c r="S16" s="28" t="s">
        <v>45</v>
      </c>
      <c r="U16" s="28">
        <v>1</v>
      </c>
      <c r="V16" s="28">
        <v>2</v>
      </c>
      <c r="W16" s="28" t="s">
        <v>47</v>
      </c>
      <c r="X16" s="28" t="s">
        <v>49</v>
      </c>
      <c r="Y16" s="30">
        <v>0</v>
      </c>
      <c r="Z16" s="30"/>
      <c r="AA16" s="28">
        <v>4</v>
      </c>
      <c r="AB16" s="28" t="s">
        <v>50</v>
      </c>
      <c r="AC16" s="28" t="s">
        <v>98</v>
      </c>
      <c r="AD16" s="30">
        <v>3</v>
      </c>
      <c r="AE16" s="28">
        <v>4</v>
      </c>
      <c r="AF16" s="28" t="s">
        <v>98</v>
      </c>
      <c r="AG16" s="28" t="s">
        <v>47</v>
      </c>
      <c r="AH16" s="30">
        <v>2</v>
      </c>
      <c r="AI16" s="28">
        <v>2</v>
      </c>
      <c r="AJ16" s="28" t="s">
        <v>98</v>
      </c>
      <c r="AK16" s="28" t="s">
        <v>50</v>
      </c>
      <c r="AL16" s="28">
        <v>1</v>
      </c>
      <c r="AM16" s="28">
        <v>3</v>
      </c>
      <c r="AN16" s="28" t="s">
        <v>45</v>
      </c>
      <c r="AO16" s="28" t="s">
        <v>47</v>
      </c>
      <c r="AP16" s="28">
        <v>1</v>
      </c>
      <c r="AQ16" s="28">
        <v>1</v>
      </c>
      <c r="AR16" s="28" t="s">
        <v>49</v>
      </c>
      <c r="AS16" s="28" t="s">
        <v>49</v>
      </c>
      <c r="AT16" s="28">
        <v>0</v>
      </c>
      <c r="AU16" s="28">
        <v>2</v>
      </c>
      <c r="AV16" s="28" t="s">
        <v>99</v>
      </c>
      <c r="AW16" s="28" t="s">
        <v>46</v>
      </c>
      <c r="AX16" s="30">
        <v>1</v>
      </c>
      <c r="AY16" s="28">
        <v>0</v>
      </c>
      <c r="AZ16" s="28">
        <v>0</v>
      </c>
      <c r="BA16" s="28">
        <v>0</v>
      </c>
      <c r="BB16" s="28">
        <v>0</v>
      </c>
      <c r="BC16" s="30"/>
      <c r="BD16" s="28">
        <v>3</v>
      </c>
      <c r="BE16" s="28" t="s">
        <v>47</v>
      </c>
      <c r="BF16" s="28" t="s">
        <v>99</v>
      </c>
      <c r="BG16" s="28">
        <v>1</v>
      </c>
      <c r="BH16" s="28">
        <v>3</v>
      </c>
      <c r="BI16" s="28" t="s">
        <v>45</v>
      </c>
      <c r="BJ16" s="28" t="s">
        <v>47</v>
      </c>
      <c r="BK16" s="30">
        <v>1</v>
      </c>
      <c r="BL16" s="28">
        <v>4</v>
      </c>
      <c r="BM16" s="28" t="s">
        <v>99</v>
      </c>
      <c r="BN16" s="28" t="s">
        <v>49</v>
      </c>
      <c r="BO16" s="30">
        <v>1</v>
      </c>
      <c r="BP16" s="29">
        <v>1</v>
      </c>
      <c r="BQ16" s="28" t="s">
        <v>45</v>
      </c>
      <c r="BT16" s="28">
        <v>3</v>
      </c>
      <c r="BU16" s="28" t="s">
        <v>45</v>
      </c>
      <c r="BV16" s="28" t="s">
        <v>49</v>
      </c>
      <c r="BW16" s="28">
        <v>1</v>
      </c>
      <c r="BX16" s="28">
        <v>1</v>
      </c>
      <c r="BY16" s="28" t="s">
        <v>45</v>
      </c>
      <c r="CA16" s="29" t="s">
        <v>51</v>
      </c>
      <c r="CD16" s="33"/>
    </row>
    <row r="17" spans="1:83" s="28" customFormat="1" ht="24" customHeight="1">
      <c r="B17" s="29"/>
      <c r="F17" s="29"/>
      <c r="J17" s="29"/>
      <c r="N17" s="29"/>
      <c r="Y17" s="30"/>
      <c r="Z17" s="30"/>
      <c r="AD17" s="30"/>
      <c r="AH17" s="30"/>
      <c r="AX17" s="30"/>
      <c r="BK17" s="30"/>
      <c r="BO17" s="30"/>
      <c r="BP17" s="29"/>
    </row>
    <row r="18" spans="1:83" ht="50.25" customHeight="1">
      <c r="A18" s="31" t="s">
        <v>52</v>
      </c>
      <c r="B18" s="369" t="s">
        <v>100</v>
      </c>
      <c r="C18" s="369"/>
      <c r="D18" s="369"/>
      <c r="E18" s="369"/>
      <c r="F18" s="369"/>
      <c r="G18" s="369"/>
      <c r="H18" s="369"/>
      <c r="I18" s="369"/>
      <c r="J18" s="369"/>
      <c r="K18" s="369"/>
      <c r="L18" s="369"/>
      <c r="M18" s="369"/>
      <c r="N18" s="369"/>
      <c r="O18" s="369"/>
      <c r="P18" s="369"/>
      <c r="Q18" s="369"/>
      <c r="R18" s="369"/>
      <c r="S18" s="369"/>
      <c r="T18" s="369"/>
      <c r="U18" s="369"/>
      <c r="Y18" s="32"/>
      <c r="Z18" s="32"/>
      <c r="AM18" s="3" t="s">
        <v>48</v>
      </c>
      <c r="CD18" s="3" t="s">
        <v>58</v>
      </c>
      <c r="CE18" s="3" t="s">
        <v>59</v>
      </c>
    </row>
    <row r="19" spans="1:83" ht="49.5" customHeight="1">
      <c r="A19" s="33"/>
      <c r="B19" s="370" t="s">
        <v>101</v>
      </c>
      <c r="C19" s="370"/>
      <c r="D19" s="370"/>
      <c r="E19" s="370"/>
      <c r="F19" s="370"/>
      <c r="G19" s="370"/>
      <c r="H19" s="370"/>
      <c r="I19" s="370"/>
      <c r="J19" s="370"/>
      <c r="K19" s="370"/>
      <c r="L19" s="370"/>
      <c r="M19" s="370"/>
      <c r="N19" s="370"/>
      <c r="O19" s="370"/>
      <c r="P19" s="370"/>
      <c r="Q19" s="370"/>
      <c r="R19" s="370"/>
      <c r="S19" s="370"/>
      <c r="T19" s="370"/>
      <c r="U19" s="370"/>
      <c r="CD19" s="3" t="s">
        <v>69</v>
      </c>
      <c r="CE19" s="3" t="s">
        <v>60</v>
      </c>
    </row>
    <row r="20" spans="1:83">
      <c r="A20" s="34"/>
      <c r="B20" s="370" t="s">
        <v>102</v>
      </c>
      <c r="C20" s="370"/>
      <c r="D20" s="370"/>
      <c r="E20" s="370"/>
      <c r="F20" s="370"/>
      <c r="G20" s="370"/>
      <c r="H20" s="370"/>
      <c r="I20" s="370"/>
      <c r="J20" s="370"/>
      <c r="K20" s="370"/>
      <c r="L20" s="370"/>
      <c r="M20" s="370"/>
      <c r="N20" s="370"/>
      <c r="O20" s="370"/>
      <c r="P20" s="370"/>
      <c r="Q20" s="370"/>
      <c r="R20" s="370"/>
      <c r="S20" s="370"/>
      <c r="T20" s="370"/>
      <c r="U20" s="370"/>
      <c r="CD20" s="3" t="s">
        <v>61</v>
      </c>
      <c r="CE20" s="3" t="s">
        <v>67</v>
      </c>
    </row>
    <row r="21" spans="1:83">
      <c r="A21" s="34"/>
      <c r="B21" s="34"/>
      <c r="C21" s="34"/>
      <c r="CD21" s="3" t="s">
        <v>64</v>
      </c>
      <c r="CE21" s="3" t="s">
        <v>68</v>
      </c>
    </row>
    <row r="22" spans="1:83" ht="36.75" customHeight="1">
      <c r="A22" s="287" t="s">
        <v>143</v>
      </c>
      <c r="B22" s="287" t="s">
        <v>104</v>
      </c>
      <c r="C22" s="287" t="s">
        <v>105</v>
      </c>
      <c r="D22" s="287" t="s">
        <v>56</v>
      </c>
      <c r="CD22" s="3" t="s">
        <v>62</v>
      </c>
      <c r="CE22" s="3" t="s">
        <v>66</v>
      </c>
    </row>
    <row r="23" spans="1:83" ht="36.75" customHeight="1">
      <c r="A23" s="284" t="s">
        <v>9</v>
      </c>
      <c r="B23" s="285">
        <v>5</v>
      </c>
      <c r="C23" s="286">
        <f>$J$15</f>
        <v>10120</v>
      </c>
      <c r="D23" s="292">
        <f t="shared" ref="D23:D29" si="21">C23/$CB$15</f>
        <v>4.7769648336086851E-2</v>
      </c>
      <c r="CD23" s="3" t="s">
        <v>63</v>
      </c>
      <c r="CE23" s="3" t="s">
        <v>65</v>
      </c>
    </row>
    <row r="24" spans="1:83" ht="36.75" customHeight="1">
      <c r="A24" s="284" t="s">
        <v>7</v>
      </c>
      <c r="B24" s="285">
        <v>4</v>
      </c>
      <c r="C24" s="286">
        <f>$B$15</f>
        <v>3499</v>
      </c>
      <c r="D24" s="292">
        <f t="shared" si="21"/>
        <v>1.6516403115411849E-2</v>
      </c>
      <c r="CD24" s="3" t="s">
        <v>43</v>
      </c>
    </row>
    <row r="25" spans="1:83" ht="36.75" customHeight="1">
      <c r="A25" s="284" t="s">
        <v>10</v>
      </c>
      <c r="B25" s="285">
        <v>4</v>
      </c>
      <c r="C25" s="286">
        <f>$N$15</f>
        <v>11812</v>
      </c>
      <c r="D25" s="292">
        <f t="shared" si="21"/>
        <v>5.5756431437337738E-2</v>
      </c>
    </row>
    <row r="26" spans="1:83" ht="36.75" customHeight="1">
      <c r="A26" s="284" t="s">
        <v>146</v>
      </c>
      <c r="B26" s="285">
        <v>4</v>
      </c>
      <c r="C26" s="283">
        <f>$AA$15</f>
        <v>6368</v>
      </c>
      <c r="D26" s="292">
        <f t="shared" si="21"/>
        <v>3.0059004012272836E-2</v>
      </c>
    </row>
    <row r="27" spans="1:83" ht="36.75" customHeight="1">
      <c r="A27" s="284" t="s">
        <v>147</v>
      </c>
      <c r="B27" s="285">
        <v>4</v>
      </c>
      <c r="C27" s="286">
        <f>$AE$15</f>
        <v>6569</v>
      </c>
      <c r="D27" s="292">
        <f t="shared" si="21"/>
        <v>3.1007788529620012E-2</v>
      </c>
    </row>
    <row r="28" spans="1:83" ht="36.75" customHeight="1">
      <c r="A28" s="284" t="s">
        <v>22</v>
      </c>
      <c r="B28" s="285">
        <v>4</v>
      </c>
      <c r="C28" s="286">
        <f>$BL$15</f>
        <v>6600</v>
      </c>
      <c r="D28" s="292">
        <f>C28/$CB$15</f>
        <v>3.1154118480056645E-2</v>
      </c>
    </row>
    <row r="29" spans="1:83" ht="36.75" customHeight="1">
      <c r="A29" s="284" t="s">
        <v>106</v>
      </c>
      <c r="B29" s="259"/>
      <c r="C29" s="288">
        <f>SUM(C23:C28)</f>
        <v>44968</v>
      </c>
      <c r="D29" s="292">
        <f t="shared" si="21"/>
        <v>0.21226339391078594</v>
      </c>
    </row>
    <row r="30" spans="1:83" ht="36.75" customHeight="1">
      <c r="A30" s="284" t="s">
        <v>108</v>
      </c>
      <c r="B30" s="285"/>
      <c r="C30" s="286">
        <f>$CB$15-C29</f>
        <v>166882</v>
      </c>
      <c r="D30" s="292">
        <f>C30/$CB$15</f>
        <v>0.78773660608921403</v>
      </c>
    </row>
    <row r="31" spans="1:83" ht="36.75" customHeight="1"/>
    <row r="32" spans="1:83" ht="36.75" customHeight="1"/>
    <row r="33" spans="1:4" ht="36.75" customHeight="1">
      <c r="A33" s="289" t="s">
        <v>144</v>
      </c>
      <c r="B33" s="287" t="s">
        <v>104</v>
      </c>
      <c r="C33" s="287" t="s">
        <v>105</v>
      </c>
      <c r="D33" s="287" t="s">
        <v>56</v>
      </c>
    </row>
    <row r="34" spans="1:4" ht="36.75" customHeight="1">
      <c r="A34" s="284" t="s">
        <v>24</v>
      </c>
      <c r="B34" s="290">
        <v>3</v>
      </c>
      <c r="C34" s="291">
        <f>$BT$15</f>
        <v>49000</v>
      </c>
      <c r="D34" s="292">
        <f t="shared" ref="D34:D40" si="22">C34/$CB$15</f>
        <v>0.23129572810951143</v>
      </c>
    </row>
    <row r="35" spans="1:4" ht="36.75" customHeight="1">
      <c r="A35" s="284" t="s">
        <v>11</v>
      </c>
      <c r="B35" s="290">
        <v>1</v>
      </c>
      <c r="C35" s="291">
        <f>$R$15</f>
        <v>43500</v>
      </c>
      <c r="D35" s="292">
        <f t="shared" si="22"/>
        <v>0.20533396270946425</v>
      </c>
    </row>
    <row r="36" spans="1:4" ht="36.75" customHeight="1">
      <c r="A36" s="284" t="s">
        <v>9</v>
      </c>
      <c r="B36" s="285">
        <v>5</v>
      </c>
      <c r="C36" s="286">
        <f>$J$15</f>
        <v>10120</v>
      </c>
      <c r="D36" s="292">
        <f t="shared" si="22"/>
        <v>4.7769648336086851E-2</v>
      </c>
    </row>
    <row r="37" spans="1:4" ht="36.75" customHeight="1">
      <c r="A37" s="284" t="s">
        <v>20</v>
      </c>
      <c r="B37" s="290">
        <v>3</v>
      </c>
      <c r="C37" s="293">
        <f>$BD$15</f>
        <v>10850</v>
      </c>
      <c r="D37" s="292">
        <f t="shared" si="22"/>
        <v>5.1215482652820395E-2</v>
      </c>
    </row>
    <row r="38" spans="1:4" ht="36.75" customHeight="1">
      <c r="A38" s="284" t="s">
        <v>140</v>
      </c>
      <c r="B38" s="290">
        <v>1</v>
      </c>
      <c r="C38" s="293">
        <f>$AQ$15</f>
        <v>9500</v>
      </c>
      <c r="D38" s="292">
        <f t="shared" si="22"/>
        <v>4.4843049327354258E-2</v>
      </c>
    </row>
    <row r="39" spans="1:4" ht="36.75" customHeight="1">
      <c r="A39" s="284" t="s">
        <v>106</v>
      </c>
      <c r="B39" s="294"/>
      <c r="C39" s="295">
        <f>SUM(C34:C37)</f>
        <v>113470</v>
      </c>
      <c r="D39" s="292">
        <f t="shared" si="22"/>
        <v>0.53561482180788289</v>
      </c>
    </row>
    <row r="40" spans="1:4" ht="36.75" customHeight="1">
      <c r="A40" s="284" t="s">
        <v>108</v>
      </c>
      <c r="B40" s="285"/>
      <c r="C40" s="286">
        <f>$CB$15-C39</f>
        <v>98380</v>
      </c>
      <c r="D40" s="292">
        <f t="shared" si="22"/>
        <v>0.46438517819211705</v>
      </c>
    </row>
    <row r="41" spans="1:4" ht="36.75" customHeight="1"/>
    <row r="42" spans="1:4" ht="36.75" customHeight="1">
      <c r="A42" s="289" t="s">
        <v>145</v>
      </c>
      <c r="B42" s="287" t="s">
        <v>104</v>
      </c>
      <c r="C42" s="287" t="s">
        <v>105</v>
      </c>
      <c r="D42" s="287" t="s">
        <v>56</v>
      </c>
    </row>
    <row r="43" spans="1:4" ht="36.75" customHeight="1">
      <c r="A43" s="284" t="s">
        <v>142</v>
      </c>
      <c r="B43" s="315">
        <v>1</v>
      </c>
      <c r="C43" s="291">
        <f>$BP$15</f>
        <v>2600</v>
      </c>
      <c r="D43" s="292">
        <f t="shared" ref="D43:D48" si="23">C43/$CB$15</f>
        <v>1.2272834552749587E-2</v>
      </c>
    </row>
    <row r="44" spans="1:4" ht="36.75" customHeight="1">
      <c r="A44" s="284" t="s">
        <v>149</v>
      </c>
      <c r="B44" s="290">
        <v>1</v>
      </c>
      <c r="C44" s="291">
        <f>$R$15</f>
        <v>43500</v>
      </c>
      <c r="D44" s="292">
        <f t="shared" si="23"/>
        <v>0.20533396270946425</v>
      </c>
    </row>
    <row r="45" spans="1:4" ht="36.75" customHeight="1">
      <c r="A45" s="284" t="s">
        <v>148</v>
      </c>
      <c r="B45" s="285">
        <v>0</v>
      </c>
      <c r="C45" s="286">
        <f>$AY$15</f>
        <v>0</v>
      </c>
      <c r="D45" s="292">
        <f t="shared" si="23"/>
        <v>0</v>
      </c>
    </row>
    <row r="46" spans="1:4" ht="36.75" customHeight="1">
      <c r="A46" s="284" t="s">
        <v>140</v>
      </c>
      <c r="B46" s="290">
        <v>1</v>
      </c>
      <c r="C46" s="293">
        <f>$AQ$15</f>
        <v>9500</v>
      </c>
      <c r="D46" s="292">
        <f t="shared" si="23"/>
        <v>4.4843049327354258E-2</v>
      </c>
    </row>
    <row r="47" spans="1:4" ht="36.75" customHeight="1">
      <c r="A47" s="284" t="s">
        <v>106</v>
      </c>
      <c r="B47" s="294"/>
      <c r="C47" s="295">
        <f>SUM(C43:C46)</f>
        <v>55600</v>
      </c>
      <c r="D47" s="292">
        <f t="shared" si="23"/>
        <v>0.2624498465895681</v>
      </c>
    </row>
    <row r="48" spans="1:4" ht="36.75" customHeight="1">
      <c r="A48" s="284" t="s">
        <v>108</v>
      </c>
      <c r="B48" s="285"/>
      <c r="C48" s="286">
        <f>$CB$15-C47</f>
        <v>156250</v>
      </c>
      <c r="D48" s="292">
        <f t="shared" si="23"/>
        <v>0.73755015341043195</v>
      </c>
    </row>
  </sheetData>
  <mergeCells count="36">
    <mergeCell ref="B18:U18"/>
    <mergeCell ref="B19:U19"/>
    <mergeCell ref="AE3:AH3"/>
    <mergeCell ref="AI3:AL3"/>
    <mergeCell ref="Z2:Z4"/>
    <mergeCell ref="AA2:AT2"/>
    <mergeCell ref="B2:Y2"/>
    <mergeCell ref="R3:U3"/>
    <mergeCell ref="BX2:CA2"/>
    <mergeCell ref="A2:A4"/>
    <mergeCell ref="B3:E3"/>
    <mergeCell ref="F3:I3"/>
    <mergeCell ref="J3:M3"/>
    <mergeCell ref="BT3:BW3"/>
    <mergeCell ref="BX3:CA3"/>
    <mergeCell ref="AA3:AD3"/>
    <mergeCell ref="BH3:BK3"/>
    <mergeCell ref="BT2:BW2"/>
    <mergeCell ref="BD3:BG3"/>
    <mergeCell ref="BC2:BC4"/>
    <mergeCell ref="B20:U20"/>
    <mergeCell ref="CD2:CD4"/>
    <mergeCell ref="CH3:CH4"/>
    <mergeCell ref="CE3:CE4"/>
    <mergeCell ref="CF3:CF4"/>
    <mergeCell ref="CG3:CG4"/>
    <mergeCell ref="BL3:BO3"/>
    <mergeCell ref="BD2:BS2"/>
    <mergeCell ref="BP3:BS3"/>
    <mergeCell ref="N3:Q3"/>
    <mergeCell ref="V3:Y3"/>
    <mergeCell ref="AU3:AX3"/>
    <mergeCell ref="AU2:BB2"/>
    <mergeCell ref="AM3:AP3"/>
    <mergeCell ref="AQ3:AT3"/>
    <mergeCell ref="AY3:BB3"/>
  </mergeCells>
  <phoneticPr fontId="2" type="noConversion"/>
  <dataValidations count="3">
    <dataValidation type="list" allowBlank="1" showInputMessage="1" showErrorMessage="1" sqref="BU15">
      <formula1>$CD$19</formula1>
    </dataValidation>
    <dataValidation type="list" allowBlank="1" showInputMessage="1" showErrorMessage="1" sqref="K15 BY15 AR15 G15 O15 S15 BQ15 AB15 W15 C15 AF15 AJ15 AN15 BE15 BI15">
      <formula1>$CD$18:$CD$20</formula1>
    </dataValidation>
    <dataValidation type="list" allowBlank="1" showInputMessage="1" showErrorMessage="1" sqref="C5:C14 G5:G14 K5:K14 O5:O14 S5:S14 W5:W14 AB5:AB14 AF5:AF14 AJ5:AJ14 AN5:AN14 AR5:AR14 AV5:AV14 AZ5:AZ14 BE5:BE14 BI5:BI14 BM5:BM14 BQ5:BQ14 BU5:BU14 BY5:BY14">
      <formula1>$CD$18:$CD$24</formula1>
    </dataValidation>
  </dataValidations>
  <printOptions gridLines="1"/>
  <pageMargins left="0" right="0" top="0.59055118110236227" bottom="0.59055118110236227" header="0.19685039370078741" footer="0.19685039370078741"/>
  <pageSetup paperSize="9" scale="85" orientation="landscape"/>
  <headerFooter alignWithMargins="0">
    <oddHeader>&amp;LGroupe des coopérations des Etats Membres de l'UE au Sénégal&amp;RDivision du travail</oddHeader>
    <oddFooter>&amp;Lsituation au 23 juillet 2009&amp;Csecteurs d'intervention 2010&amp;Rpage &amp;P / &amp;N</oddFooter>
  </headerFooter>
  <drawing r:id="rId1"/>
  <legacyDrawing r:id="rId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1" workbookViewId="0">
      <selection activeCell="J39" sqref="J39"/>
    </sheetView>
  </sheetViews>
  <sheetFormatPr baseColWidth="10" defaultRowHeight="12" x14ac:dyDescent="0"/>
  <sheetData/>
  <phoneticPr fontId="2" type="noConversion"/>
  <pageMargins left="0.78740157499999996" right="0.78740157499999996" top="0.984251969" bottom="0.984251969" header="0.4921259845" footer="0.4921259845"/>
  <headerFooter alignWithMargins="0"/>
  <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1" workbookViewId="0">
      <selection activeCell="I41" sqref="I41"/>
    </sheetView>
  </sheetViews>
  <sheetFormatPr baseColWidth="10" defaultRowHeight="12" x14ac:dyDescent="0"/>
  <sheetData/>
  <phoneticPr fontId="2" type="noConversion"/>
  <pageMargins left="0.78740157499999996" right="0.78740157499999996" top="0.984251969" bottom="0.984251969" header="0.4921259845" footer="0.4921259845"/>
  <headerFooter alignWithMargins="0"/>
  <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1" workbookViewId="0">
      <selection activeCell="I45" sqref="I45"/>
    </sheetView>
  </sheetViews>
  <sheetFormatPr baseColWidth="10" defaultRowHeight="12" x14ac:dyDescent="0"/>
  <sheetData/>
  <phoneticPr fontId="2" type="noConversion"/>
  <pageMargins left="0.78740157499999996" right="0.78740157499999996" top="0.984251969" bottom="0.984251969" header="0.4921259845" footer="0.4921259845"/>
  <headerFooter alignWithMargins="0"/>
  <drawing r:id="rId1"/>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5"/>
  <sheetViews>
    <sheetView workbookViewId="0">
      <selection activeCell="H22" sqref="H22"/>
    </sheetView>
  </sheetViews>
  <sheetFormatPr baseColWidth="10" defaultRowHeight="12" x14ac:dyDescent="0"/>
  <cols>
    <col min="1" max="1" width="29.1640625" customWidth="1"/>
  </cols>
  <sheetData>
    <row r="3" spans="2:4">
      <c r="B3" s="281"/>
      <c r="C3" s="281"/>
      <c r="D3" s="281"/>
    </row>
    <row r="5" spans="2:4">
      <c r="B5" s="282"/>
      <c r="C5" s="282"/>
      <c r="D5" s="282"/>
    </row>
  </sheetData>
  <phoneticPr fontId="2" type="noConversion"/>
  <pageMargins left="0.78740157499999996" right="0.78740157499999996" top="0.984251969" bottom="0.984251969" header="0.4921259845" footer="0.4921259845"/>
  <headerFooter alignWithMargins="0"/>
  <drawing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5"/>
  <sheetViews>
    <sheetView workbookViewId="0"/>
  </sheetViews>
  <sheetFormatPr baseColWidth="10" defaultRowHeight="12" x14ac:dyDescent="0"/>
  <cols>
    <col min="1" max="1" width="29.1640625" customWidth="1"/>
  </cols>
  <sheetData>
    <row r="3" spans="2:4">
      <c r="B3" s="281"/>
      <c r="C3" s="281"/>
      <c r="D3" s="281"/>
    </row>
    <row r="5" spans="2:4">
      <c r="B5" s="282"/>
      <c r="C5" s="282"/>
      <c r="D5" s="282"/>
    </row>
  </sheetData>
  <phoneticPr fontId="2" type="noConversion"/>
  <pageMargins left="0.78740157499999996" right="0.78740157499999996" top="0.984251969" bottom="0.984251969" header="0.4921259845" footer="0.4921259845"/>
  <pageSetup paperSize="9" orientation="portrait"/>
  <headerFooter alignWithMargins="0"/>
  <drawing r:id="rId1"/>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5"/>
  <sheetViews>
    <sheetView topLeftCell="C76" workbookViewId="0">
      <selection activeCell="C107" sqref="C107"/>
    </sheetView>
  </sheetViews>
  <sheetFormatPr baseColWidth="10" defaultRowHeight="12" x14ac:dyDescent="0"/>
  <cols>
    <col min="1" max="1" width="29.1640625" customWidth="1"/>
  </cols>
  <sheetData>
    <row r="2" spans="1:4">
      <c r="B2">
        <v>2009</v>
      </c>
      <c r="C2">
        <v>2010</v>
      </c>
      <c r="D2">
        <v>2011</v>
      </c>
    </row>
    <row r="3" spans="1:4">
      <c r="A3" t="s">
        <v>95</v>
      </c>
      <c r="B3" s="281">
        <f>' SI 2009'!CE15</f>
        <v>6.1111111111111107</v>
      </c>
      <c r="C3" s="281">
        <f>' SI 2010'!CE15</f>
        <v>6.125</v>
      </c>
      <c r="D3" s="281">
        <f>' SI 2011'!CE15</f>
        <v>5</v>
      </c>
    </row>
    <row r="4" spans="1:4">
      <c r="B4">
        <v>2009</v>
      </c>
      <c r="C4">
        <v>2010</v>
      </c>
      <c r="D4">
        <v>2011</v>
      </c>
    </row>
    <row r="5" spans="1:4">
      <c r="A5" t="s">
        <v>96</v>
      </c>
      <c r="B5" s="282">
        <f>' SI 2009'!CF15</f>
        <v>0.80854359843556212</v>
      </c>
      <c r="C5" s="282">
        <f>' SI 2010'!CF15</f>
        <v>0.84064600115882704</v>
      </c>
      <c r="D5" s="282">
        <f>' SI 2011'!CF15</f>
        <v>0.83643595569861873</v>
      </c>
    </row>
  </sheetData>
  <phoneticPr fontId="2" type="noConversion"/>
  <pageMargins left="0.78740157499999996" right="0.78740157499999996" top="0.984251969" bottom="0.984251969" header="0.4921259845" footer="0.4921259845"/>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I24"/>
  <sheetViews>
    <sheetView showZeros="0" tabSelected="1" topLeftCell="BM2" zoomScale="80" zoomScaleNormal="75" zoomScaleSheetLayoutView="85" zoomScalePageLayoutView="75" workbookViewId="0">
      <pane ySplit="3" topLeftCell="A5" activePane="bottomLeft" state="frozenSplit"/>
      <selection activeCell="A2" sqref="A2"/>
      <selection pane="bottomLeft" activeCell="BM12" sqref="A12:IV12"/>
    </sheetView>
  </sheetViews>
  <sheetFormatPr baseColWidth="10" defaultRowHeight="12" x14ac:dyDescent="0"/>
  <cols>
    <col min="1" max="1" width="25.5" style="3" customWidth="1"/>
    <col min="2" max="2" width="8" style="3" customWidth="1"/>
    <col min="3" max="3" width="6.83203125" style="3" customWidth="1"/>
    <col min="4" max="4" width="5.33203125" style="3" customWidth="1"/>
    <col min="5" max="5" width="4.33203125" style="3" bestFit="1" customWidth="1"/>
    <col min="6" max="6" width="7.6640625" style="3" customWidth="1"/>
    <col min="7" max="7" width="5.5" style="3" customWidth="1"/>
    <col min="8" max="8" width="4.6640625" style="3" customWidth="1"/>
    <col min="9" max="9" width="4.33203125" style="3" bestFit="1" customWidth="1"/>
    <col min="10" max="10" width="8.1640625" style="3" customWidth="1"/>
    <col min="11" max="11" width="5.83203125" style="3" customWidth="1"/>
    <col min="12" max="12" width="5" style="3" customWidth="1"/>
    <col min="13" max="13" width="4.33203125" style="3" bestFit="1" customWidth="1"/>
    <col min="14" max="14" width="8.33203125" style="3" customWidth="1"/>
    <col min="15" max="15" width="5.6640625" style="3" customWidth="1"/>
    <col min="16" max="16" width="4.6640625" style="3" customWidth="1"/>
    <col min="17" max="17" width="4.33203125" style="3" bestFit="1" customWidth="1"/>
    <col min="18" max="18" width="8.83203125" style="3" customWidth="1"/>
    <col min="19" max="19" width="6" style="3" customWidth="1"/>
    <col min="20" max="20" width="5.1640625" style="3" customWidth="1"/>
    <col min="21" max="21" width="4.33203125" style="3" bestFit="1" customWidth="1"/>
    <col min="22" max="22" width="8.83203125" style="3" customWidth="1"/>
    <col min="23" max="23" width="6.6640625" style="3" customWidth="1"/>
    <col min="24" max="24" width="5.1640625" style="3" customWidth="1"/>
    <col min="25" max="25" width="4.33203125" style="3" bestFit="1" customWidth="1"/>
    <col min="26" max="26" width="16.6640625" style="3" customWidth="1"/>
    <col min="27" max="27" width="6.5" style="3" customWidth="1"/>
    <col min="28" max="28" width="6" style="3" customWidth="1"/>
    <col min="29" max="29" width="5.1640625" style="3" customWidth="1"/>
    <col min="30" max="30" width="4.33203125" style="3" bestFit="1" customWidth="1"/>
    <col min="31" max="31" width="6.5" style="3" customWidth="1"/>
    <col min="32" max="32" width="5.83203125" style="3" customWidth="1"/>
    <col min="33" max="33" width="4.83203125" style="3" customWidth="1"/>
    <col min="34" max="34" width="4.5" style="3" customWidth="1"/>
    <col min="35" max="35" width="6.5" style="3" customWidth="1"/>
    <col min="36" max="36" width="5.6640625" style="3" customWidth="1"/>
    <col min="37" max="37" width="4.6640625" style="3" customWidth="1"/>
    <col min="38" max="38" width="4.33203125" style="3" customWidth="1"/>
    <col min="39" max="39" width="6.5" style="3" customWidth="1"/>
    <col min="40" max="40" width="6" style="3" customWidth="1"/>
    <col min="41" max="41" width="5.5" style="3" customWidth="1"/>
    <col min="42" max="42" width="4.33203125" style="3" bestFit="1" customWidth="1"/>
    <col min="43" max="43" width="6.5" style="3" customWidth="1"/>
    <col min="44" max="44" width="5.83203125" style="3" customWidth="1"/>
    <col min="45" max="45" width="4.83203125" style="3" customWidth="1"/>
    <col min="46" max="46" width="4.33203125" style="3" bestFit="1" customWidth="1"/>
    <col min="47" max="47" width="6.5" style="3" customWidth="1"/>
    <col min="48" max="48" width="5.6640625" style="3" customWidth="1"/>
    <col min="49" max="49" width="5.1640625" style="3" customWidth="1"/>
    <col min="50" max="50" width="4.33203125" style="3" bestFit="1" customWidth="1"/>
    <col min="51" max="51" width="6.5" style="3" customWidth="1"/>
    <col min="52" max="52" width="7" style="3" customWidth="1"/>
    <col min="53" max="53" width="4.83203125" style="3" customWidth="1"/>
    <col min="54" max="54" width="4.33203125" style="3" bestFit="1" customWidth="1"/>
    <col min="55" max="55" width="17.5" style="3" customWidth="1"/>
    <col min="56" max="56" width="7.83203125" style="3" customWidth="1"/>
    <col min="57" max="57" width="6.33203125" style="3" customWidth="1"/>
    <col min="58" max="58" width="5.1640625" style="3" customWidth="1"/>
    <col min="59" max="59" width="4.33203125" style="3" bestFit="1" customWidth="1"/>
    <col min="60" max="60" width="5.83203125" style="3" customWidth="1"/>
    <col min="61" max="61" width="6" style="3" customWidth="1"/>
    <col min="62" max="62" width="7" style="3" bestFit="1" customWidth="1"/>
    <col min="63" max="63" width="4.33203125" style="3" bestFit="1" customWidth="1"/>
    <col min="64" max="65" width="6.1640625" style="3" customWidth="1"/>
    <col min="66" max="66" width="5.1640625" style="3" customWidth="1"/>
    <col min="67" max="67" width="4.33203125" style="3" bestFit="1" customWidth="1"/>
    <col min="68" max="68" width="6.5" style="3" customWidth="1"/>
    <col min="69" max="69" width="5.6640625" style="3" customWidth="1"/>
    <col min="70" max="71" width="4.33203125" style="3" customWidth="1"/>
    <col min="72" max="72" width="7.5" style="3" customWidth="1"/>
    <col min="73" max="73" width="5.1640625" style="3" customWidth="1"/>
    <col min="74" max="74" width="5.6640625" style="3" customWidth="1"/>
    <col min="75" max="75" width="3.6640625" style="3" customWidth="1"/>
    <col min="76" max="77" width="5.83203125" style="3" customWidth="1"/>
    <col min="78" max="78" width="5.1640625" style="3" customWidth="1"/>
    <col min="79" max="79" width="3.6640625" style="3" customWidth="1"/>
    <col min="80" max="80" width="10.1640625" style="3" customWidth="1"/>
    <col min="81" max="81" width="8.33203125" style="3" customWidth="1"/>
    <col min="82" max="82" width="15.83203125" style="3" customWidth="1"/>
    <col min="83" max="83" width="7.33203125" style="3" customWidth="1"/>
    <col min="84" max="84" width="9.1640625" style="3" customWidth="1"/>
    <col min="85" max="85" width="19.83203125" style="3" customWidth="1"/>
    <col min="86" max="86" width="10.83203125" style="3" customWidth="1"/>
    <col min="87" max="16384" width="10.83203125" style="3"/>
  </cols>
  <sheetData>
    <row r="1" spans="1:87" ht="29.25" customHeight="1" thickBot="1">
      <c r="A1" s="1" t="s">
        <v>55</v>
      </c>
      <c r="B1" s="2"/>
      <c r="C1" s="2"/>
      <c r="D1" s="2"/>
      <c r="E1" s="2"/>
      <c r="F1" s="2"/>
      <c r="G1" s="2"/>
      <c r="H1" s="2"/>
      <c r="I1" s="2"/>
      <c r="J1" s="2"/>
      <c r="K1" s="2"/>
      <c r="L1" s="2"/>
      <c r="M1" s="2"/>
      <c r="N1" s="2"/>
      <c r="O1" s="2"/>
      <c r="P1" s="2"/>
      <c r="Q1" s="35"/>
      <c r="R1" s="35"/>
      <c r="S1" s="35"/>
      <c r="T1" s="35"/>
      <c r="U1" s="35"/>
      <c r="V1" s="35"/>
      <c r="W1" s="35"/>
      <c r="X1" s="35"/>
      <c r="Y1" s="35"/>
      <c r="Z1" s="1" t="s">
        <v>55</v>
      </c>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1" t="s">
        <v>55</v>
      </c>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40"/>
      <c r="CD1" s="1" t="s">
        <v>55</v>
      </c>
      <c r="CE1" s="40"/>
      <c r="CF1" s="40"/>
      <c r="CG1" s="40"/>
      <c r="CH1" s="40"/>
      <c r="CI1" s="40"/>
    </row>
    <row r="2" spans="1:87" ht="22.5" customHeight="1" thickBot="1">
      <c r="A2" s="367" t="s">
        <v>1</v>
      </c>
      <c r="B2" s="377" t="s">
        <v>2</v>
      </c>
      <c r="C2" s="378"/>
      <c r="D2" s="378"/>
      <c r="E2" s="378"/>
      <c r="F2" s="378"/>
      <c r="G2" s="378"/>
      <c r="H2" s="378"/>
      <c r="I2" s="378"/>
      <c r="J2" s="378"/>
      <c r="K2" s="378"/>
      <c r="L2" s="378"/>
      <c r="M2" s="378"/>
      <c r="N2" s="378"/>
      <c r="O2" s="378"/>
      <c r="P2" s="378"/>
      <c r="Q2" s="378"/>
      <c r="R2" s="378"/>
      <c r="S2" s="378"/>
      <c r="T2" s="378"/>
      <c r="U2" s="378"/>
      <c r="V2" s="378"/>
      <c r="W2" s="378"/>
      <c r="X2" s="378"/>
      <c r="Y2" s="379"/>
      <c r="Z2" s="367" t="s">
        <v>1</v>
      </c>
      <c r="AA2" s="377" t="s">
        <v>3</v>
      </c>
      <c r="AB2" s="378"/>
      <c r="AC2" s="378"/>
      <c r="AD2" s="378"/>
      <c r="AE2" s="378"/>
      <c r="AF2" s="378"/>
      <c r="AG2" s="378"/>
      <c r="AH2" s="378"/>
      <c r="AI2" s="378"/>
      <c r="AJ2" s="378"/>
      <c r="AK2" s="378"/>
      <c r="AL2" s="378"/>
      <c r="AM2" s="378"/>
      <c r="AN2" s="378"/>
      <c r="AO2" s="378"/>
      <c r="AP2" s="378"/>
      <c r="AQ2" s="378"/>
      <c r="AR2" s="378"/>
      <c r="AS2" s="378"/>
      <c r="AT2" s="379"/>
      <c r="AU2" s="377" t="s">
        <v>4</v>
      </c>
      <c r="AV2" s="378"/>
      <c r="AW2" s="378"/>
      <c r="AX2" s="378"/>
      <c r="AY2" s="378"/>
      <c r="AZ2" s="378"/>
      <c r="BA2" s="378"/>
      <c r="BB2" s="379"/>
      <c r="BC2" s="367" t="s">
        <v>1</v>
      </c>
      <c r="BD2" s="377" t="s">
        <v>5</v>
      </c>
      <c r="BE2" s="378"/>
      <c r="BF2" s="378"/>
      <c r="BG2" s="378"/>
      <c r="BH2" s="378"/>
      <c r="BI2" s="378"/>
      <c r="BJ2" s="378"/>
      <c r="BK2" s="378"/>
      <c r="BL2" s="378"/>
      <c r="BM2" s="378"/>
      <c r="BN2" s="378"/>
      <c r="BO2" s="378"/>
      <c r="BP2" s="378"/>
      <c r="BQ2" s="378"/>
      <c r="BR2" s="378"/>
      <c r="BS2" s="379"/>
      <c r="BT2" s="383"/>
      <c r="BU2" s="384"/>
      <c r="BV2" s="384"/>
      <c r="BW2" s="385"/>
      <c r="BX2" s="383"/>
      <c r="BY2" s="384"/>
      <c r="BZ2" s="384"/>
      <c r="CA2" s="385"/>
      <c r="CB2" s="5"/>
      <c r="CD2" s="394" t="s">
        <v>1</v>
      </c>
      <c r="CE2" s="249"/>
      <c r="CF2" s="249"/>
      <c r="CG2" s="249"/>
      <c r="CH2" s="249"/>
      <c r="CI2" s="249"/>
    </row>
    <row r="3" spans="1:87" ht="146.25" customHeight="1" thickBot="1">
      <c r="A3" s="368"/>
      <c r="B3" s="400" t="s">
        <v>7</v>
      </c>
      <c r="C3" s="401"/>
      <c r="D3" s="401"/>
      <c r="E3" s="402"/>
      <c r="F3" s="371" t="s">
        <v>8</v>
      </c>
      <c r="G3" s="372"/>
      <c r="H3" s="372"/>
      <c r="I3" s="373"/>
      <c r="J3" s="403" t="s">
        <v>9</v>
      </c>
      <c r="K3" s="401"/>
      <c r="L3" s="401"/>
      <c r="M3" s="402"/>
      <c r="N3" s="371" t="s">
        <v>10</v>
      </c>
      <c r="O3" s="372"/>
      <c r="P3" s="372"/>
      <c r="Q3" s="373"/>
      <c r="R3" s="403" t="s">
        <v>11</v>
      </c>
      <c r="S3" s="401"/>
      <c r="T3" s="401"/>
      <c r="U3" s="402"/>
      <c r="V3" s="371" t="s">
        <v>12</v>
      </c>
      <c r="W3" s="372"/>
      <c r="X3" s="372"/>
      <c r="Y3" s="373"/>
      <c r="Z3" s="368"/>
      <c r="AA3" s="364" t="s">
        <v>13</v>
      </c>
      <c r="AB3" s="365"/>
      <c r="AC3" s="365"/>
      <c r="AD3" s="366"/>
      <c r="AE3" s="371" t="s">
        <v>14</v>
      </c>
      <c r="AF3" s="372"/>
      <c r="AG3" s="372"/>
      <c r="AH3" s="373"/>
      <c r="AI3" s="364" t="s">
        <v>15</v>
      </c>
      <c r="AJ3" s="365"/>
      <c r="AK3" s="365"/>
      <c r="AL3" s="366"/>
      <c r="AM3" s="371" t="s">
        <v>16</v>
      </c>
      <c r="AN3" s="372"/>
      <c r="AO3" s="372"/>
      <c r="AP3" s="373"/>
      <c r="AQ3" s="364" t="s">
        <v>17</v>
      </c>
      <c r="AR3" s="365"/>
      <c r="AS3" s="365"/>
      <c r="AT3" s="366"/>
      <c r="AU3" s="371" t="s">
        <v>18</v>
      </c>
      <c r="AV3" s="372"/>
      <c r="AW3" s="372"/>
      <c r="AX3" s="373"/>
      <c r="AY3" s="364" t="s">
        <v>19</v>
      </c>
      <c r="AZ3" s="365"/>
      <c r="BA3" s="365"/>
      <c r="BB3" s="366"/>
      <c r="BC3" s="368"/>
      <c r="BD3" s="374" t="s">
        <v>20</v>
      </c>
      <c r="BE3" s="375"/>
      <c r="BF3" s="375"/>
      <c r="BG3" s="376"/>
      <c r="BH3" s="371" t="s">
        <v>21</v>
      </c>
      <c r="BI3" s="372"/>
      <c r="BJ3" s="387"/>
      <c r="BK3" s="388"/>
      <c r="BL3" s="374" t="s">
        <v>22</v>
      </c>
      <c r="BM3" s="375"/>
      <c r="BN3" s="398"/>
      <c r="BO3" s="399"/>
      <c r="BP3" s="371" t="s">
        <v>23</v>
      </c>
      <c r="BQ3" s="372"/>
      <c r="BR3" s="387"/>
      <c r="BS3" s="388"/>
      <c r="BT3" s="374" t="s">
        <v>24</v>
      </c>
      <c r="BU3" s="375"/>
      <c r="BV3" s="375"/>
      <c r="BW3" s="376"/>
      <c r="BX3" s="371" t="s">
        <v>25</v>
      </c>
      <c r="BY3" s="372"/>
      <c r="BZ3" s="372"/>
      <c r="CA3" s="372"/>
      <c r="CB3" s="5" t="s">
        <v>57</v>
      </c>
      <c r="CC3" s="82" t="s">
        <v>6</v>
      </c>
      <c r="CD3" s="395"/>
      <c r="CE3" s="390" t="s">
        <v>74</v>
      </c>
      <c r="CF3" s="390" t="s">
        <v>85</v>
      </c>
      <c r="CG3" s="390" t="s">
        <v>86</v>
      </c>
      <c r="CH3" s="390" t="s">
        <v>87</v>
      </c>
      <c r="CI3" s="250"/>
    </row>
    <row r="4" spans="1:87" ht="120" customHeight="1" thickBot="1">
      <c r="A4" s="368"/>
      <c r="B4" s="87" t="s">
        <v>26</v>
      </c>
      <c r="C4" s="88" t="s">
        <v>27</v>
      </c>
      <c r="D4" s="88" t="s">
        <v>28</v>
      </c>
      <c r="E4" s="89" t="s">
        <v>29</v>
      </c>
      <c r="F4" s="7" t="s">
        <v>26</v>
      </c>
      <c r="G4" s="8" t="s">
        <v>27</v>
      </c>
      <c r="H4" s="8" t="s">
        <v>30</v>
      </c>
      <c r="I4" s="9" t="s">
        <v>31</v>
      </c>
      <c r="J4" s="87" t="s">
        <v>26</v>
      </c>
      <c r="K4" s="88" t="s">
        <v>27</v>
      </c>
      <c r="L4" s="88" t="s">
        <v>30</v>
      </c>
      <c r="M4" s="89" t="s">
        <v>31</v>
      </c>
      <c r="N4" s="7" t="s">
        <v>26</v>
      </c>
      <c r="O4" s="8" t="s">
        <v>27</v>
      </c>
      <c r="P4" s="8" t="s">
        <v>30</v>
      </c>
      <c r="Q4" s="9" t="s">
        <v>31</v>
      </c>
      <c r="R4" s="87" t="s">
        <v>26</v>
      </c>
      <c r="S4" s="88" t="s">
        <v>27</v>
      </c>
      <c r="T4" s="88" t="s">
        <v>30</v>
      </c>
      <c r="U4" s="89" t="s">
        <v>31</v>
      </c>
      <c r="V4" s="7" t="s">
        <v>26</v>
      </c>
      <c r="W4" s="8" t="s">
        <v>27</v>
      </c>
      <c r="X4" s="8" t="s">
        <v>30</v>
      </c>
      <c r="Y4" s="9" t="s">
        <v>31</v>
      </c>
      <c r="Z4" s="368"/>
      <c r="AA4" s="127" t="s">
        <v>26</v>
      </c>
      <c r="AB4" s="128" t="s">
        <v>27</v>
      </c>
      <c r="AC4" s="128" t="s">
        <v>30</v>
      </c>
      <c r="AD4" s="129" t="s">
        <v>31</v>
      </c>
      <c r="AE4" s="7" t="s">
        <v>26</v>
      </c>
      <c r="AF4" s="8" t="s">
        <v>27</v>
      </c>
      <c r="AG4" s="8" t="s">
        <v>30</v>
      </c>
      <c r="AH4" s="9" t="s">
        <v>31</v>
      </c>
      <c r="AI4" s="127" t="s">
        <v>26</v>
      </c>
      <c r="AJ4" s="128" t="s">
        <v>27</v>
      </c>
      <c r="AK4" s="128" t="s">
        <v>32</v>
      </c>
      <c r="AL4" s="129" t="s">
        <v>31</v>
      </c>
      <c r="AM4" s="7" t="s">
        <v>26</v>
      </c>
      <c r="AN4" s="8" t="s">
        <v>27</v>
      </c>
      <c r="AO4" s="8" t="s">
        <v>30</v>
      </c>
      <c r="AP4" s="9" t="s">
        <v>31</v>
      </c>
      <c r="AQ4" s="127" t="s">
        <v>26</v>
      </c>
      <c r="AR4" s="128" t="s">
        <v>27</v>
      </c>
      <c r="AS4" s="128" t="s">
        <v>30</v>
      </c>
      <c r="AT4" s="129" t="s">
        <v>31</v>
      </c>
      <c r="AU4" s="7" t="s">
        <v>26</v>
      </c>
      <c r="AV4" s="8" t="s">
        <v>27</v>
      </c>
      <c r="AW4" s="8" t="s">
        <v>30</v>
      </c>
      <c r="AX4" s="9" t="s">
        <v>31</v>
      </c>
      <c r="AY4" s="127" t="s">
        <v>26</v>
      </c>
      <c r="AZ4" s="128" t="s">
        <v>27</v>
      </c>
      <c r="BA4" s="128" t="s">
        <v>32</v>
      </c>
      <c r="BB4" s="129" t="s">
        <v>31</v>
      </c>
      <c r="BC4" s="368"/>
      <c r="BD4" s="165" t="s">
        <v>26</v>
      </c>
      <c r="BE4" s="166" t="s">
        <v>27</v>
      </c>
      <c r="BF4" s="166" t="s">
        <v>30</v>
      </c>
      <c r="BG4" s="167" t="s">
        <v>31</v>
      </c>
      <c r="BH4" s="7" t="s">
        <v>26</v>
      </c>
      <c r="BI4" s="8" t="s">
        <v>27</v>
      </c>
      <c r="BJ4" s="8" t="s">
        <v>30</v>
      </c>
      <c r="BK4" s="9" t="s">
        <v>31</v>
      </c>
      <c r="BL4" s="165" t="s">
        <v>26</v>
      </c>
      <c r="BM4" s="166" t="s">
        <v>27</v>
      </c>
      <c r="BN4" s="166" t="s">
        <v>30</v>
      </c>
      <c r="BO4" s="167" t="s">
        <v>31</v>
      </c>
      <c r="BP4" s="7" t="s">
        <v>26</v>
      </c>
      <c r="BQ4" s="8" t="s">
        <v>27</v>
      </c>
      <c r="BR4" s="8" t="s">
        <v>30</v>
      </c>
      <c r="BS4" s="9" t="s">
        <v>31</v>
      </c>
      <c r="BT4" s="165" t="s">
        <v>26</v>
      </c>
      <c r="BU4" s="166" t="s">
        <v>27</v>
      </c>
      <c r="BV4" s="166" t="s">
        <v>30</v>
      </c>
      <c r="BW4" s="167" t="s">
        <v>31</v>
      </c>
      <c r="BX4" s="7" t="s">
        <v>26</v>
      </c>
      <c r="BY4" s="8" t="s">
        <v>27</v>
      </c>
      <c r="BZ4" s="8" t="s">
        <v>30</v>
      </c>
      <c r="CA4" s="9" t="s">
        <v>31</v>
      </c>
      <c r="CB4" s="6"/>
      <c r="CD4" s="396"/>
      <c r="CE4" s="397"/>
      <c r="CF4" s="397"/>
      <c r="CG4" s="397"/>
      <c r="CH4" s="397"/>
      <c r="CI4" s="251"/>
    </row>
    <row r="5" spans="1:87" ht="25.5" customHeight="1">
      <c r="A5" s="20" t="s">
        <v>83</v>
      </c>
      <c r="B5" s="90">
        <v>45</v>
      </c>
      <c r="C5" s="91" t="s">
        <v>58</v>
      </c>
      <c r="D5" s="92">
        <f t="shared" ref="D5:D15" si="0">IF($CB5=0,0,B5/$CB5)</f>
        <v>5.8981584638573953E-4</v>
      </c>
      <c r="E5" s="93">
        <v>2</v>
      </c>
      <c r="F5" s="80"/>
      <c r="G5" s="23"/>
      <c r="H5" s="46">
        <f t="shared" ref="H5:H15" si="1">IF($CB5=0,0,F5/$CB5)</f>
        <v>0</v>
      </c>
      <c r="I5" s="24"/>
      <c r="J5" s="109"/>
      <c r="K5" s="110"/>
      <c r="L5" s="92">
        <f t="shared" ref="L5:L15" si="2">IF($CB5=0,0,J5/$CB5)</f>
        <v>0</v>
      </c>
      <c r="M5" s="111"/>
      <c r="N5" s="37"/>
      <c r="O5" s="23"/>
      <c r="P5" s="46">
        <f t="shared" ref="P5:P15" si="3">IF($CB5=0,0,N5/$CB5)</f>
        <v>0</v>
      </c>
      <c r="Q5" s="24"/>
      <c r="R5" s="123">
        <v>29100</v>
      </c>
      <c r="S5" s="124" t="s">
        <v>58</v>
      </c>
      <c r="T5" s="125">
        <f t="shared" ref="T5:T15" si="4">IF($CB5=0,0,R5/$CB5)</f>
        <v>0.3814142473294449</v>
      </c>
      <c r="U5" s="126">
        <v>3</v>
      </c>
      <c r="V5" s="37"/>
      <c r="W5" s="23"/>
      <c r="X5" s="46">
        <f t="shared" ref="X5:X15" si="5">IF($CB5=0,0,V5/$CB5)</f>
        <v>0</v>
      </c>
      <c r="Y5" s="22">
        <v>1</v>
      </c>
      <c r="Z5" s="20" t="s">
        <v>83</v>
      </c>
      <c r="AA5" s="130">
        <v>0</v>
      </c>
      <c r="AB5" s="131" t="s">
        <v>69</v>
      </c>
      <c r="AC5" s="132">
        <f t="shared" ref="AC5:AC15" si="6">IF($CB5=0,0,AA5/$CB5)</f>
        <v>0</v>
      </c>
      <c r="AD5" s="133">
        <v>3</v>
      </c>
      <c r="AE5" s="21"/>
      <c r="AF5" s="23" t="s">
        <v>69</v>
      </c>
      <c r="AG5" s="46"/>
      <c r="AH5" s="53">
        <v>3</v>
      </c>
      <c r="AI5" s="130"/>
      <c r="AJ5" s="131"/>
      <c r="AK5" s="132">
        <f t="shared" ref="AK5:AK15" si="7">IF($CB5=0,0,AI5/$CB5)</f>
        <v>0</v>
      </c>
      <c r="AL5" s="153">
        <v>2</v>
      </c>
      <c r="AM5" s="85">
        <v>20000</v>
      </c>
      <c r="AN5" s="60" t="s">
        <v>58</v>
      </c>
      <c r="AO5" s="61">
        <f t="shared" ref="AO5:AO15" si="8">IF($CB5=0,0,AM5/$CB5)</f>
        <v>0.26214037617143982</v>
      </c>
      <c r="AP5" s="62">
        <v>3</v>
      </c>
      <c r="AQ5" s="130"/>
      <c r="AR5" s="131"/>
      <c r="AS5" s="132">
        <f t="shared" ref="AS5:AS15" si="9">IF($CB5=0,0,AQ5/$CB5)</f>
        <v>0</v>
      </c>
      <c r="AT5" s="153">
        <v>1</v>
      </c>
      <c r="AU5" s="21"/>
      <c r="AV5" s="23"/>
      <c r="AW5" s="46">
        <f t="shared" ref="AW5:AW15" si="10">IF($CB5=0,0,AU5/$CB5)</f>
        <v>0</v>
      </c>
      <c r="AX5" s="24">
        <v>1</v>
      </c>
      <c r="AY5" s="130"/>
      <c r="AZ5" s="131"/>
      <c r="BA5" s="132">
        <f t="shared" ref="BA5:BA15" si="11">IF($CB5=0,0,AY5/$CB5)</f>
        <v>0</v>
      </c>
      <c r="BB5" s="160">
        <v>1</v>
      </c>
      <c r="BC5" s="20" t="s">
        <v>83</v>
      </c>
      <c r="BD5" s="168"/>
      <c r="BE5" s="169"/>
      <c r="BF5" s="170">
        <f t="shared" ref="BF5:BF15" si="12">IF($CB5=0,0,BD5/$CB5)</f>
        <v>0</v>
      </c>
      <c r="BG5" s="171">
        <v>1</v>
      </c>
      <c r="BH5" s="80"/>
      <c r="BI5" s="83"/>
      <c r="BJ5" s="84">
        <f t="shared" ref="BJ5:BJ15" si="13">IF($CB5=0,0,BH5/$CB5)</f>
        <v>0</v>
      </c>
      <c r="BK5" s="53">
        <v>3</v>
      </c>
      <c r="BL5" s="168">
        <v>1500</v>
      </c>
      <c r="BM5" s="169" t="s">
        <v>58</v>
      </c>
      <c r="BN5" s="170">
        <f t="shared" ref="BN5:BN15" si="14">IF($CB5=0,0,BL5/$CB5)</f>
        <v>1.9660528212857985E-2</v>
      </c>
      <c r="BO5" s="192">
        <v>3</v>
      </c>
      <c r="BP5" s="37">
        <v>650</v>
      </c>
      <c r="BQ5" s="23" t="s">
        <v>63</v>
      </c>
      <c r="BR5" s="46">
        <f t="shared" ref="BR5:BR15" si="15">IF($CB5=0,0,BP5/$CB5)</f>
        <v>8.5195622255717935E-3</v>
      </c>
      <c r="BS5" s="24">
        <v>2</v>
      </c>
      <c r="BT5" s="195">
        <v>23000</v>
      </c>
      <c r="BU5" s="196" t="s">
        <v>69</v>
      </c>
      <c r="BV5" s="197">
        <f t="shared" ref="BV5:BV15" si="16">IF($CB5=0,0,BT5/$CB5)</f>
        <v>0.3014614325971558</v>
      </c>
      <c r="BW5" s="198">
        <v>3</v>
      </c>
      <c r="BX5" s="45">
        <v>2000</v>
      </c>
      <c r="BY5" s="23" t="s">
        <v>58</v>
      </c>
      <c r="BZ5" s="46">
        <f t="shared" ref="BZ5:BZ15" si="17">IF($CB5=0,0,BX5/$CB5)</f>
        <v>2.6214037617143981E-2</v>
      </c>
      <c r="CA5" s="24">
        <v>2</v>
      </c>
      <c r="CB5" s="271">
        <f t="shared" ref="CB5:CB14" si="18">B5+F5+J5+N5+R5+V5+AA5+AE5+AI5+AM5+AQ5+AY5+BD5+BH5+BL5+BP5+BT5+BX5+AU5</f>
        <v>76295</v>
      </c>
      <c r="CC5" s="273">
        <f t="shared" ref="CC5:CC15" si="19">CB5/CB$15</f>
        <v>0.46775755940849006</v>
      </c>
      <c r="CD5" s="278" t="s">
        <v>83</v>
      </c>
      <c r="CE5" s="259">
        <v>7</v>
      </c>
      <c r="CF5" s="260">
        <f>BV5+T5+AO5</f>
        <v>0.94501605609804051</v>
      </c>
      <c r="CG5" s="261" t="s">
        <v>84</v>
      </c>
      <c r="CH5" s="259">
        <v>7</v>
      </c>
      <c r="CI5" s="81"/>
    </row>
    <row r="6" spans="1:87" ht="25.5" customHeight="1">
      <c r="A6" s="13" t="s">
        <v>33</v>
      </c>
      <c r="B6" s="94"/>
      <c r="C6" s="95"/>
      <c r="D6" s="96">
        <f t="shared" si="0"/>
        <v>0</v>
      </c>
      <c r="E6" s="97"/>
      <c r="F6" s="75"/>
      <c r="G6" s="15"/>
      <c r="H6" s="16">
        <f t="shared" si="1"/>
        <v>0</v>
      </c>
      <c r="I6" s="47"/>
      <c r="J6" s="112"/>
      <c r="K6" s="95"/>
      <c r="L6" s="96">
        <f t="shared" si="2"/>
        <v>0</v>
      </c>
      <c r="M6" s="97"/>
      <c r="N6" s="36"/>
      <c r="O6" s="15"/>
      <c r="P6" s="16">
        <f t="shared" si="3"/>
        <v>0</v>
      </c>
      <c r="Q6" s="47"/>
      <c r="R6" s="112"/>
      <c r="S6" s="95"/>
      <c r="T6" s="96">
        <f t="shared" si="4"/>
        <v>0</v>
      </c>
      <c r="U6" s="97"/>
      <c r="V6" s="36"/>
      <c r="W6" s="15"/>
      <c r="X6" s="16">
        <f t="shared" si="5"/>
        <v>0</v>
      </c>
      <c r="Y6" s="17"/>
      <c r="Z6" s="13" t="s">
        <v>33</v>
      </c>
      <c r="AA6" s="134"/>
      <c r="AB6" s="135"/>
      <c r="AC6" s="136">
        <f t="shared" si="6"/>
        <v>0</v>
      </c>
      <c r="AD6" s="137"/>
      <c r="AE6" s="14"/>
      <c r="AF6" s="15"/>
      <c r="AG6" s="16">
        <f t="shared" ref="AG6:AG15" si="20">IF($CB6=0,0,AE6/$CB6)</f>
        <v>0</v>
      </c>
      <c r="AH6" s="47"/>
      <c r="AI6" s="134"/>
      <c r="AJ6" s="135"/>
      <c r="AK6" s="136">
        <f t="shared" si="7"/>
        <v>0</v>
      </c>
      <c r="AL6" s="137"/>
      <c r="AM6" s="14"/>
      <c r="AN6" s="15"/>
      <c r="AO6" s="16">
        <f t="shared" si="8"/>
        <v>0</v>
      </c>
      <c r="AP6" s="47"/>
      <c r="AQ6" s="134"/>
      <c r="AR6" s="135"/>
      <c r="AS6" s="136">
        <f t="shared" si="9"/>
        <v>0</v>
      </c>
      <c r="AT6" s="137"/>
      <c r="AU6" s="14"/>
      <c r="AV6" s="15"/>
      <c r="AW6" s="16">
        <f t="shared" si="10"/>
        <v>0</v>
      </c>
      <c r="AX6" s="47"/>
      <c r="AY6" s="134"/>
      <c r="AZ6" s="135"/>
      <c r="BA6" s="136">
        <f t="shared" si="11"/>
        <v>0</v>
      </c>
      <c r="BB6" s="161"/>
      <c r="BC6" s="13" t="s">
        <v>33</v>
      </c>
      <c r="BD6" s="172"/>
      <c r="BE6" s="173"/>
      <c r="BF6" s="174">
        <f t="shared" si="12"/>
        <v>0</v>
      </c>
      <c r="BG6" s="175"/>
      <c r="BH6" s="36"/>
      <c r="BI6" s="15"/>
      <c r="BJ6" s="16">
        <f t="shared" si="13"/>
        <v>0</v>
      </c>
      <c r="BK6" s="47"/>
      <c r="BL6" s="172"/>
      <c r="BM6" s="173"/>
      <c r="BN6" s="174">
        <f t="shared" si="14"/>
        <v>0</v>
      </c>
      <c r="BO6" s="175"/>
      <c r="BP6" s="36"/>
      <c r="BQ6" s="15"/>
      <c r="BR6" s="16">
        <f t="shared" si="15"/>
        <v>0</v>
      </c>
      <c r="BS6" s="47"/>
      <c r="BT6" s="172"/>
      <c r="BU6" s="173"/>
      <c r="BV6" s="174">
        <f t="shared" si="16"/>
        <v>0</v>
      </c>
      <c r="BW6" s="175"/>
      <c r="BX6" s="36"/>
      <c r="BY6" s="15"/>
      <c r="BZ6" s="16">
        <f t="shared" si="17"/>
        <v>0</v>
      </c>
      <c r="CA6" s="47"/>
      <c r="CB6" s="271">
        <f t="shared" si="18"/>
        <v>0</v>
      </c>
      <c r="CC6" s="273">
        <f t="shared" si="19"/>
        <v>0</v>
      </c>
      <c r="CD6" s="279" t="s">
        <v>33</v>
      </c>
      <c r="CE6" s="259"/>
      <c r="CF6" s="259"/>
      <c r="CG6" s="261" t="s">
        <v>80</v>
      </c>
      <c r="CH6" s="259" t="s">
        <v>80</v>
      </c>
    </row>
    <row r="7" spans="1:87" ht="25.5" customHeight="1">
      <c r="A7" s="13" t="s">
        <v>34</v>
      </c>
      <c r="B7" s="94"/>
      <c r="C7" s="95"/>
      <c r="D7" s="96">
        <f t="shared" si="0"/>
        <v>0</v>
      </c>
      <c r="E7" s="98"/>
      <c r="F7" s="75"/>
      <c r="G7" s="15"/>
      <c r="H7" s="16">
        <f t="shared" si="1"/>
        <v>0</v>
      </c>
      <c r="I7" s="48"/>
      <c r="J7" s="113"/>
      <c r="K7" s="99"/>
      <c r="L7" s="100">
        <f t="shared" si="2"/>
        <v>0</v>
      </c>
      <c r="M7" s="98"/>
      <c r="N7" s="36"/>
      <c r="O7" s="15"/>
      <c r="P7" s="16">
        <f t="shared" si="3"/>
        <v>0</v>
      </c>
      <c r="Q7" s="47"/>
      <c r="R7" s="112"/>
      <c r="S7" s="95"/>
      <c r="T7" s="96">
        <f t="shared" si="4"/>
        <v>0</v>
      </c>
      <c r="U7" s="97"/>
      <c r="V7" s="63"/>
      <c r="W7" s="64"/>
      <c r="X7" s="65">
        <f t="shared" si="5"/>
        <v>0</v>
      </c>
      <c r="Y7" s="66"/>
      <c r="Z7" s="13" t="s">
        <v>34</v>
      </c>
      <c r="AA7" s="134"/>
      <c r="AB7" s="135"/>
      <c r="AC7" s="136">
        <f t="shared" si="6"/>
        <v>0</v>
      </c>
      <c r="AD7" s="137"/>
      <c r="AE7" s="67"/>
      <c r="AF7" s="68"/>
      <c r="AG7" s="69">
        <f t="shared" si="20"/>
        <v>0</v>
      </c>
      <c r="AH7" s="70"/>
      <c r="AI7" s="154"/>
      <c r="AJ7" s="135"/>
      <c r="AK7" s="136">
        <f t="shared" si="7"/>
        <v>0</v>
      </c>
      <c r="AL7" s="137"/>
      <c r="AM7" s="14"/>
      <c r="AN7" s="15"/>
      <c r="AO7" s="16">
        <f t="shared" si="8"/>
        <v>0</v>
      </c>
      <c r="AP7" s="47"/>
      <c r="AQ7" s="154"/>
      <c r="AR7" s="135"/>
      <c r="AS7" s="136">
        <f t="shared" si="9"/>
        <v>0</v>
      </c>
      <c r="AT7" s="142"/>
      <c r="AU7" s="14"/>
      <c r="AV7" s="15"/>
      <c r="AW7" s="16">
        <f t="shared" si="10"/>
        <v>0</v>
      </c>
      <c r="AX7" s="47"/>
      <c r="AY7" s="134"/>
      <c r="AZ7" s="135"/>
      <c r="BA7" s="136">
        <f t="shared" si="11"/>
        <v>0</v>
      </c>
      <c r="BB7" s="161"/>
      <c r="BC7" s="13" t="s">
        <v>34</v>
      </c>
      <c r="BD7" s="176"/>
      <c r="BE7" s="177"/>
      <c r="BF7" s="178">
        <f t="shared" si="12"/>
        <v>0</v>
      </c>
      <c r="BG7" s="179"/>
      <c r="BH7" s="36"/>
      <c r="BI7" s="15"/>
      <c r="BJ7" s="16">
        <f t="shared" si="13"/>
        <v>0</v>
      </c>
      <c r="BK7" s="47"/>
      <c r="BL7" s="172"/>
      <c r="BM7" s="173"/>
      <c r="BN7" s="174">
        <f t="shared" si="14"/>
        <v>0</v>
      </c>
      <c r="BO7" s="175"/>
      <c r="BP7" s="36"/>
      <c r="BQ7" s="15"/>
      <c r="BR7" s="16">
        <f t="shared" si="15"/>
        <v>0</v>
      </c>
      <c r="BS7" s="47"/>
      <c r="BT7" s="172"/>
      <c r="BU7" s="173"/>
      <c r="BV7" s="174">
        <f t="shared" si="16"/>
        <v>0</v>
      </c>
      <c r="BW7" s="175"/>
      <c r="BX7" s="52"/>
      <c r="BY7" s="15"/>
      <c r="BZ7" s="16">
        <f t="shared" si="17"/>
        <v>0</v>
      </c>
      <c r="CA7" s="47"/>
      <c r="CB7" s="271">
        <f t="shared" si="18"/>
        <v>0</v>
      </c>
      <c r="CC7" s="273">
        <f t="shared" si="19"/>
        <v>0</v>
      </c>
      <c r="CD7" s="279" t="s">
        <v>34</v>
      </c>
      <c r="CE7" s="259"/>
      <c r="CF7" s="260">
        <f>L7+X7+BF7</f>
        <v>0</v>
      </c>
      <c r="CG7" s="261" t="s">
        <v>80</v>
      </c>
      <c r="CH7" s="259" t="s">
        <v>80</v>
      </c>
      <c r="CI7" s="81"/>
    </row>
    <row r="8" spans="1:87" ht="25.5" customHeight="1">
      <c r="A8" s="13" t="s">
        <v>35</v>
      </c>
      <c r="B8" s="94"/>
      <c r="C8" s="95"/>
      <c r="D8" s="96">
        <f t="shared" si="0"/>
        <v>0</v>
      </c>
      <c r="E8" s="97"/>
      <c r="F8" s="75"/>
      <c r="G8" s="15"/>
      <c r="H8" s="16">
        <f t="shared" si="1"/>
        <v>0</v>
      </c>
      <c r="I8" s="47"/>
      <c r="J8" s="114">
        <v>150</v>
      </c>
      <c r="K8" s="95" t="s">
        <v>58</v>
      </c>
      <c r="L8" s="96">
        <f t="shared" si="2"/>
        <v>4.4483985765124559E-3</v>
      </c>
      <c r="M8" s="97"/>
      <c r="N8" s="36"/>
      <c r="O8" s="15"/>
      <c r="P8" s="16">
        <f t="shared" si="3"/>
        <v>0</v>
      </c>
      <c r="Q8" s="47"/>
      <c r="R8" s="112"/>
      <c r="S8" s="95"/>
      <c r="T8" s="96">
        <f t="shared" si="4"/>
        <v>0</v>
      </c>
      <c r="U8" s="97"/>
      <c r="V8" s="75">
        <v>295</v>
      </c>
      <c r="W8" s="68" t="s">
        <v>58</v>
      </c>
      <c r="X8" s="69">
        <f t="shared" si="5"/>
        <v>8.7485172004744954E-3</v>
      </c>
      <c r="Y8" s="19"/>
      <c r="Z8" s="13" t="s">
        <v>35</v>
      </c>
      <c r="AA8" s="134"/>
      <c r="AB8" s="135"/>
      <c r="AC8" s="136">
        <f t="shared" si="6"/>
        <v>0</v>
      </c>
      <c r="AD8" s="137"/>
      <c r="AE8" s="14"/>
      <c r="AF8" s="15"/>
      <c r="AG8" s="16">
        <f t="shared" si="20"/>
        <v>0</v>
      </c>
      <c r="AH8" s="47"/>
      <c r="AI8" s="134"/>
      <c r="AJ8" s="135"/>
      <c r="AK8" s="136">
        <f t="shared" si="7"/>
        <v>0</v>
      </c>
      <c r="AL8" s="137"/>
      <c r="AM8" s="14"/>
      <c r="AN8" s="15"/>
      <c r="AO8" s="16">
        <f t="shared" si="8"/>
        <v>0</v>
      </c>
      <c r="AP8" s="47"/>
      <c r="AQ8" s="155">
        <v>5500</v>
      </c>
      <c r="AR8" s="159" t="s">
        <v>61</v>
      </c>
      <c r="AS8" s="157">
        <f t="shared" si="9"/>
        <v>0.1631079478054567</v>
      </c>
      <c r="AT8" s="137"/>
      <c r="AU8" s="14"/>
      <c r="AV8" s="15"/>
      <c r="AW8" s="16">
        <f t="shared" si="10"/>
        <v>0</v>
      </c>
      <c r="AX8" s="47"/>
      <c r="AY8" s="134"/>
      <c r="AZ8" s="135"/>
      <c r="BA8" s="136">
        <f t="shared" si="11"/>
        <v>0</v>
      </c>
      <c r="BB8" s="161"/>
      <c r="BC8" s="13" t="s">
        <v>35</v>
      </c>
      <c r="BD8" s="172"/>
      <c r="BE8" s="173"/>
      <c r="BF8" s="174">
        <f t="shared" si="12"/>
        <v>0</v>
      </c>
      <c r="BG8" s="175"/>
      <c r="BH8" s="86">
        <v>175</v>
      </c>
      <c r="BI8" s="15"/>
      <c r="BJ8" s="16">
        <f t="shared" si="13"/>
        <v>5.1897983392645312E-3</v>
      </c>
      <c r="BK8" s="47"/>
      <c r="BL8" s="176">
        <v>2100</v>
      </c>
      <c r="BM8" s="177"/>
      <c r="BN8" s="178">
        <f t="shared" si="14"/>
        <v>6.2277580071174378E-2</v>
      </c>
      <c r="BO8" s="183"/>
      <c r="BP8" s="36"/>
      <c r="BQ8" s="15"/>
      <c r="BR8" s="16">
        <f t="shared" si="15"/>
        <v>0</v>
      </c>
      <c r="BS8" s="47"/>
      <c r="BT8" s="180">
        <v>25500</v>
      </c>
      <c r="BU8" s="181" t="s">
        <v>69</v>
      </c>
      <c r="BV8" s="182">
        <f t="shared" si="16"/>
        <v>0.75622775800711739</v>
      </c>
      <c r="BW8" s="183"/>
      <c r="BX8" s="36"/>
      <c r="BY8" s="15"/>
      <c r="BZ8" s="16">
        <f t="shared" si="17"/>
        <v>0</v>
      </c>
      <c r="CA8" s="47"/>
      <c r="CB8" s="271">
        <f t="shared" si="18"/>
        <v>33720</v>
      </c>
      <c r="CC8" s="273">
        <f t="shared" si="19"/>
        <v>0.20673418839051427</v>
      </c>
      <c r="CD8" s="279" t="s">
        <v>35</v>
      </c>
      <c r="CE8" s="259">
        <v>6</v>
      </c>
      <c r="CF8" s="260">
        <f>BV8+BN8+AS8</f>
        <v>0.98161328588374841</v>
      </c>
      <c r="CG8" s="261" t="s">
        <v>75</v>
      </c>
      <c r="CH8" s="259" t="s">
        <v>80</v>
      </c>
      <c r="CI8" s="81"/>
    </row>
    <row r="9" spans="1:87" ht="25.5" customHeight="1">
      <c r="A9" s="13" t="s">
        <v>37</v>
      </c>
      <c r="B9" s="94"/>
      <c r="C9" s="95"/>
      <c r="D9" s="96">
        <f t="shared" si="0"/>
        <v>0</v>
      </c>
      <c r="E9" s="97"/>
      <c r="F9" s="75">
        <v>800</v>
      </c>
      <c r="G9" s="15" t="s">
        <v>58</v>
      </c>
      <c r="H9" s="16">
        <f t="shared" si="1"/>
        <v>2.6229508196721311E-2</v>
      </c>
      <c r="I9" s="47">
        <v>1</v>
      </c>
      <c r="J9" s="112">
        <v>1800</v>
      </c>
      <c r="K9" s="95" t="s">
        <v>64</v>
      </c>
      <c r="L9" s="96">
        <f t="shared" si="2"/>
        <v>5.9016393442622953E-2</v>
      </c>
      <c r="M9" s="98">
        <v>3</v>
      </c>
      <c r="N9" s="63">
        <v>8700</v>
      </c>
      <c r="O9" s="76" t="s">
        <v>64</v>
      </c>
      <c r="P9" s="65">
        <f t="shared" si="3"/>
        <v>0.28524590163934427</v>
      </c>
      <c r="Q9" s="78">
        <v>3</v>
      </c>
      <c r="R9" s="112"/>
      <c r="S9" s="95"/>
      <c r="T9" s="96">
        <f t="shared" si="4"/>
        <v>0</v>
      </c>
      <c r="U9" s="97"/>
      <c r="V9" s="71">
        <v>7500</v>
      </c>
      <c r="W9" s="72" t="s">
        <v>64</v>
      </c>
      <c r="X9" s="73">
        <f t="shared" si="5"/>
        <v>0.24590163934426229</v>
      </c>
      <c r="Y9" s="77">
        <v>2</v>
      </c>
      <c r="Z9" s="13" t="s">
        <v>37</v>
      </c>
      <c r="AA9" s="134">
        <v>1000</v>
      </c>
      <c r="AB9" s="135" t="s">
        <v>58</v>
      </c>
      <c r="AC9" s="136">
        <f t="shared" si="6"/>
        <v>3.2786885245901641E-2</v>
      </c>
      <c r="AD9" s="137">
        <v>2</v>
      </c>
      <c r="AE9" s="14">
        <v>2500</v>
      </c>
      <c r="AF9" s="15" t="s">
        <v>43</v>
      </c>
      <c r="AG9" s="16">
        <f t="shared" si="20"/>
        <v>8.1967213114754092E-2</v>
      </c>
      <c r="AH9" s="47"/>
      <c r="AI9" s="134"/>
      <c r="AJ9" s="135"/>
      <c r="AK9" s="136">
        <f t="shared" si="7"/>
        <v>0</v>
      </c>
      <c r="AL9" s="142"/>
      <c r="AM9" s="14">
        <v>1500</v>
      </c>
      <c r="AN9" s="15" t="s">
        <v>58</v>
      </c>
      <c r="AO9" s="16">
        <f t="shared" si="8"/>
        <v>4.9180327868852458E-2</v>
      </c>
      <c r="AP9" s="47">
        <v>1</v>
      </c>
      <c r="AQ9" s="134"/>
      <c r="AR9" s="135"/>
      <c r="AS9" s="136">
        <f t="shared" si="9"/>
        <v>0</v>
      </c>
      <c r="AT9" s="137"/>
      <c r="AU9" s="14"/>
      <c r="AV9" s="15"/>
      <c r="AW9" s="16">
        <f t="shared" si="10"/>
        <v>0</v>
      </c>
      <c r="AX9" s="47"/>
      <c r="AY9" s="154">
        <v>0</v>
      </c>
      <c r="AZ9" s="135"/>
      <c r="BA9" s="136">
        <f t="shared" si="11"/>
        <v>0</v>
      </c>
      <c r="BB9" s="161"/>
      <c r="BC9" s="13" t="s">
        <v>37</v>
      </c>
      <c r="BD9" s="180">
        <v>6000</v>
      </c>
      <c r="BE9" s="181" t="s">
        <v>64</v>
      </c>
      <c r="BF9" s="182">
        <f t="shared" si="12"/>
        <v>0.19672131147540983</v>
      </c>
      <c r="BG9" s="183">
        <v>3</v>
      </c>
      <c r="BH9" s="86">
        <v>700</v>
      </c>
      <c r="BI9" s="15" t="s">
        <v>58</v>
      </c>
      <c r="BJ9" s="16">
        <f t="shared" si="13"/>
        <v>2.2950819672131147E-2</v>
      </c>
      <c r="BK9" s="47">
        <v>2</v>
      </c>
      <c r="BL9" s="172"/>
      <c r="BM9" s="173"/>
      <c r="BN9" s="174">
        <f t="shared" si="14"/>
        <v>0</v>
      </c>
      <c r="BO9" s="175"/>
      <c r="BP9" s="36"/>
      <c r="BQ9" s="15"/>
      <c r="BR9" s="16">
        <f t="shared" si="15"/>
        <v>0</v>
      </c>
      <c r="BS9" s="47"/>
      <c r="BT9" s="172"/>
      <c r="BU9" s="173"/>
      <c r="BV9" s="174">
        <f t="shared" si="16"/>
        <v>0</v>
      </c>
      <c r="BW9" s="175"/>
      <c r="BX9" s="52"/>
      <c r="BY9" s="15"/>
      <c r="BZ9" s="16">
        <f t="shared" si="17"/>
        <v>0</v>
      </c>
      <c r="CA9" s="47"/>
      <c r="CB9" s="271">
        <f t="shared" si="18"/>
        <v>30500</v>
      </c>
      <c r="CC9" s="273">
        <f t="shared" si="19"/>
        <v>0.1869926674350737</v>
      </c>
      <c r="CD9" s="279" t="s">
        <v>37</v>
      </c>
      <c r="CE9" s="259">
        <v>9</v>
      </c>
      <c r="CF9" s="260">
        <f>BF9+P9+X9</f>
        <v>0.72786885245901645</v>
      </c>
      <c r="CG9" s="261" t="s">
        <v>94</v>
      </c>
      <c r="CH9" s="259">
        <v>3</v>
      </c>
      <c r="CI9" s="81"/>
    </row>
    <row r="10" spans="1:87" ht="22.5" customHeight="1">
      <c r="A10" s="13" t="s">
        <v>38</v>
      </c>
      <c r="B10" s="316">
        <v>797</v>
      </c>
      <c r="C10" s="39" t="s">
        <v>58</v>
      </c>
      <c r="D10" s="18">
        <f t="shared" si="0"/>
        <v>0.47104018912529549</v>
      </c>
      <c r="E10" s="48">
        <v>3</v>
      </c>
      <c r="F10" s="75"/>
      <c r="G10" s="15"/>
      <c r="H10" s="16">
        <f t="shared" si="1"/>
        <v>0</v>
      </c>
      <c r="I10" s="47"/>
      <c r="J10" s="317"/>
      <c r="K10" s="39"/>
      <c r="L10" s="318">
        <f t="shared" si="2"/>
        <v>0</v>
      </c>
      <c r="M10" s="48"/>
      <c r="N10" s="63"/>
      <c r="O10" s="76"/>
      <c r="P10" s="65">
        <f t="shared" si="3"/>
        <v>0</v>
      </c>
      <c r="Q10" s="78"/>
      <c r="R10" s="36"/>
      <c r="S10" s="15"/>
      <c r="T10" s="16">
        <f t="shared" si="4"/>
        <v>0</v>
      </c>
      <c r="U10" s="47"/>
      <c r="V10" s="36"/>
      <c r="W10" s="15"/>
      <c r="X10" s="16">
        <f t="shared" si="5"/>
        <v>0</v>
      </c>
      <c r="Y10" s="17"/>
      <c r="Z10" s="13" t="s">
        <v>38</v>
      </c>
      <c r="AA10" s="14"/>
      <c r="AB10" s="15"/>
      <c r="AC10" s="16">
        <f t="shared" si="6"/>
        <v>0</v>
      </c>
      <c r="AD10" s="47"/>
      <c r="AE10" s="14"/>
      <c r="AF10" s="15"/>
      <c r="AG10" s="16">
        <f t="shared" si="20"/>
        <v>0</v>
      </c>
      <c r="AH10" s="47"/>
      <c r="AI10" s="14"/>
      <c r="AJ10" s="15"/>
      <c r="AK10" s="16">
        <f t="shared" si="7"/>
        <v>0</v>
      </c>
      <c r="AL10" s="47"/>
      <c r="AM10" s="14"/>
      <c r="AN10" s="15"/>
      <c r="AO10" s="16">
        <f t="shared" si="8"/>
        <v>0</v>
      </c>
      <c r="AP10" s="47"/>
      <c r="AQ10" s="14"/>
      <c r="AR10" s="15"/>
      <c r="AS10" s="16">
        <f t="shared" si="9"/>
        <v>0</v>
      </c>
      <c r="AT10" s="47"/>
      <c r="AU10" s="67">
        <v>666</v>
      </c>
      <c r="AV10" s="68" t="s">
        <v>62</v>
      </c>
      <c r="AW10" s="69">
        <f t="shared" si="10"/>
        <v>0.39361702127659576</v>
      </c>
      <c r="AX10" s="48">
        <v>3</v>
      </c>
      <c r="AY10" s="319">
        <v>229</v>
      </c>
      <c r="AZ10" s="15" t="s">
        <v>62</v>
      </c>
      <c r="BA10" s="16">
        <f t="shared" si="11"/>
        <v>0.13534278959810875</v>
      </c>
      <c r="BB10" s="19">
        <v>3</v>
      </c>
      <c r="BC10" s="13" t="s">
        <v>38</v>
      </c>
      <c r="BD10" s="36"/>
      <c r="BE10" s="15"/>
      <c r="BF10" s="16">
        <f t="shared" si="12"/>
        <v>0</v>
      </c>
      <c r="BG10" s="47"/>
      <c r="BH10" s="36"/>
      <c r="BI10" s="15"/>
      <c r="BJ10" s="16">
        <f t="shared" si="13"/>
        <v>0</v>
      </c>
      <c r="BK10" s="47"/>
      <c r="BL10" s="36"/>
      <c r="BM10" s="15"/>
      <c r="BN10" s="16">
        <f t="shared" si="14"/>
        <v>0</v>
      </c>
      <c r="BO10" s="47"/>
      <c r="BP10" s="36"/>
      <c r="BQ10" s="15"/>
      <c r="BR10" s="16">
        <f t="shared" si="15"/>
        <v>0</v>
      </c>
      <c r="BS10" s="47"/>
      <c r="BT10" s="36"/>
      <c r="BU10" s="15"/>
      <c r="BV10" s="16">
        <f t="shared" si="16"/>
        <v>0</v>
      </c>
      <c r="BW10" s="47"/>
      <c r="BX10" s="36"/>
      <c r="BY10" s="15"/>
      <c r="BZ10" s="16">
        <f t="shared" si="17"/>
        <v>0</v>
      </c>
      <c r="CA10" s="47"/>
      <c r="CB10" s="271">
        <f t="shared" si="18"/>
        <v>1692</v>
      </c>
      <c r="CC10" s="273">
        <f t="shared" si="19"/>
        <v>1.0373494862299826E-2</v>
      </c>
      <c r="CD10" s="279" t="s">
        <v>38</v>
      </c>
      <c r="CE10" s="259">
        <v>1</v>
      </c>
      <c r="CF10" s="260">
        <f>L10+P10+D10</f>
        <v>0.47104018912529549</v>
      </c>
      <c r="CG10" s="261" t="s">
        <v>89</v>
      </c>
      <c r="CH10" s="259">
        <v>1</v>
      </c>
      <c r="CI10" s="81"/>
    </row>
    <row r="11" spans="1:87" ht="25.5" customHeight="1">
      <c r="A11" s="13" t="s">
        <v>39</v>
      </c>
      <c r="B11" s="94"/>
      <c r="C11" s="95"/>
      <c r="D11" s="96">
        <f t="shared" si="0"/>
        <v>0</v>
      </c>
      <c r="E11" s="97"/>
      <c r="F11" s="36"/>
      <c r="G11" s="15"/>
      <c r="H11" s="16">
        <f t="shared" si="1"/>
        <v>0</v>
      </c>
      <c r="I11" s="47"/>
      <c r="J11" s="112"/>
      <c r="K11" s="95"/>
      <c r="L11" s="96">
        <f t="shared" si="2"/>
        <v>0</v>
      </c>
      <c r="M11" s="97"/>
      <c r="N11" s="36"/>
      <c r="O11" s="15"/>
      <c r="P11" s="16">
        <f t="shared" si="3"/>
        <v>0</v>
      </c>
      <c r="Q11" s="47"/>
      <c r="R11" s="112"/>
      <c r="S11" s="95"/>
      <c r="T11" s="96">
        <f t="shared" si="4"/>
        <v>0</v>
      </c>
      <c r="U11" s="97"/>
      <c r="V11" s="36"/>
      <c r="W11" s="15"/>
      <c r="X11" s="16">
        <f t="shared" si="5"/>
        <v>0</v>
      </c>
      <c r="Y11" s="17"/>
      <c r="Z11" s="13" t="s">
        <v>39</v>
      </c>
      <c r="AA11" s="138">
        <v>1856</v>
      </c>
      <c r="AB11" s="139" t="s">
        <v>58</v>
      </c>
      <c r="AC11" s="140">
        <f t="shared" si="6"/>
        <v>0.1949784641243828</v>
      </c>
      <c r="AD11" s="141">
        <v>3</v>
      </c>
      <c r="AE11" s="25">
        <v>3569</v>
      </c>
      <c r="AF11" s="39" t="s">
        <v>58</v>
      </c>
      <c r="AG11" s="18">
        <f t="shared" si="20"/>
        <v>0.37493434184263053</v>
      </c>
      <c r="AH11" s="48">
        <v>3</v>
      </c>
      <c r="AI11" s="155">
        <v>3234</v>
      </c>
      <c r="AJ11" s="156" t="s">
        <v>58</v>
      </c>
      <c r="AK11" s="157">
        <f t="shared" si="7"/>
        <v>0.33974156949259376</v>
      </c>
      <c r="AL11" s="158">
        <v>3</v>
      </c>
      <c r="AM11" s="14"/>
      <c r="AN11" s="15"/>
      <c r="AO11" s="16">
        <f t="shared" si="8"/>
        <v>0</v>
      </c>
      <c r="AP11" s="47"/>
      <c r="AQ11" s="134"/>
      <c r="AR11" s="135"/>
      <c r="AS11" s="136">
        <f t="shared" si="9"/>
        <v>0</v>
      </c>
      <c r="AT11" s="137"/>
      <c r="AU11" s="14"/>
      <c r="AV11" s="15"/>
      <c r="AW11" s="16">
        <f t="shared" si="10"/>
        <v>0</v>
      </c>
      <c r="AX11" s="47"/>
      <c r="AY11" s="134"/>
      <c r="AZ11" s="135"/>
      <c r="BA11" s="136">
        <f t="shared" si="11"/>
        <v>0</v>
      </c>
      <c r="BB11" s="161"/>
      <c r="BC11" s="13" t="s">
        <v>39</v>
      </c>
      <c r="BD11" s="172">
        <v>860</v>
      </c>
      <c r="BE11" s="173" t="s">
        <v>58</v>
      </c>
      <c r="BF11" s="174">
        <f t="shared" si="12"/>
        <v>9.0345624540392896E-2</v>
      </c>
      <c r="BG11" s="183"/>
      <c r="BH11" s="36"/>
      <c r="BI11" s="15"/>
      <c r="BJ11" s="16">
        <f t="shared" si="13"/>
        <v>0</v>
      </c>
      <c r="BK11" s="47"/>
      <c r="BL11" s="172"/>
      <c r="BM11" s="173"/>
      <c r="BN11" s="174">
        <f t="shared" si="14"/>
        <v>0</v>
      </c>
      <c r="BO11" s="175"/>
      <c r="BP11" s="36"/>
      <c r="BQ11" s="15"/>
      <c r="BR11" s="16">
        <f t="shared" si="15"/>
        <v>0</v>
      </c>
      <c r="BS11" s="47"/>
      <c r="BT11" s="172"/>
      <c r="BU11" s="173"/>
      <c r="BV11" s="174">
        <f t="shared" si="16"/>
        <v>0</v>
      </c>
      <c r="BW11" s="175"/>
      <c r="BX11" s="36"/>
      <c r="BY11" s="15"/>
      <c r="BZ11" s="16">
        <f t="shared" si="17"/>
        <v>0</v>
      </c>
      <c r="CA11" s="47"/>
      <c r="CB11" s="271">
        <f t="shared" si="18"/>
        <v>9519</v>
      </c>
      <c r="CC11" s="273">
        <f>CB11/CB$15</f>
        <v>5.8360104961130047E-2</v>
      </c>
      <c r="CD11" s="279" t="s">
        <v>39</v>
      </c>
      <c r="CE11" s="259">
        <v>4</v>
      </c>
      <c r="CF11" s="260">
        <f>AC11+AG11+AK11</f>
        <v>0.90965437545960715</v>
      </c>
      <c r="CG11" s="261" t="s">
        <v>90</v>
      </c>
      <c r="CH11" s="259">
        <v>3</v>
      </c>
      <c r="CI11" s="81"/>
    </row>
    <row r="12" spans="1:87" ht="25.5" customHeight="1">
      <c r="A12" s="13" t="s">
        <v>42</v>
      </c>
      <c r="B12" s="320"/>
      <c r="C12" s="15"/>
      <c r="D12" s="16">
        <f t="shared" si="0"/>
        <v>0</v>
      </c>
      <c r="E12" s="48"/>
      <c r="F12" s="36"/>
      <c r="G12" s="15"/>
      <c r="H12" s="16">
        <f t="shared" si="1"/>
        <v>0</v>
      </c>
      <c r="I12" s="47"/>
      <c r="J12" s="36"/>
      <c r="K12" s="15"/>
      <c r="L12" s="16">
        <f t="shared" si="2"/>
        <v>0</v>
      </c>
      <c r="M12" s="47"/>
      <c r="N12" s="36"/>
      <c r="O12" s="15"/>
      <c r="P12" s="16">
        <f t="shared" si="3"/>
        <v>0</v>
      </c>
      <c r="Q12" s="47"/>
      <c r="R12" s="36"/>
      <c r="S12" s="15"/>
      <c r="T12" s="16">
        <f t="shared" si="4"/>
        <v>0</v>
      </c>
      <c r="U12" s="47"/>
      <c r="V12" s="36"/>
      <c r="W12" s="15"/>
      <c r="X12" s="16">
        <f t="shared" si="5"/>
        <v>0</v>
      </c>
      <c r="Y12" s="17"/>
      <c r="Z12" s="13" t="s">
        <v>42</v>
      </c>
      <c r="AA12" s="14"/>
      <c r="AB12" s="15"/>
      <c r="AC12" s="16">
        <f t="shared" si="6"/>
        <v>0</v>
      </c>
      <c r="AD12" s="48"/>
      <c r="AE12" s="14"/>
      <c r="AF12" s="15"/>
      <c r="AG12" s="16">
        <f t="shared" si="20"/>
        <v>0</v>
      </c>
      <c r="AH12" s="47"/>
      <c r="AI12" s="14"/>
      <c r="AJ12" s="15"/>
      <c r="AK12" s="16">
        <f t="shared" si="7"/>
        <v>0</v>
      </c>
      <c r="AL12" s="47"/>
      <c r="AM12" s="14"/>
      <c r="AN12" s="15"/>
      <c r="AO12" s="16">
        <f t="shared" si="8"/>
        <v>0</v>
      </c>
      <c r="AP12" s="47"/>
      <c r="AQ12" s="14"/>
      <c r="AR12" s="15"/>
      <c r="AS12" s="16">
        <f t="shared" si="9"/>
        <v>0</v>
      </c>
      <c r="AT12" s="47"/>
      <c r="AU12" s="14">
        <v>350</v>
      </c>
      <c r="AV12" s="15" t="s">
        <v>58</v>
      </c>
      <c r="AW12" s="16">
        <f t="shared" si="10"/>
        <v>7.5268817204301078E-2</v>
      </c>
      <c r="AX12" s="47">
        <v>2</v>
      </c>
      <c r="AY12" s="25"/>
      <c r="AZ12" s="322"/>
      <c r="BA12" s="318">
        <f t="shared" si="11"/>
        <v>0</v>
      </c>
      <c r="BB12" s="19"/>
      <c r="BC12" s="13" t="s">
        <v>42</v>
      </c>
      <c r="BD12" s="328"/>
      <c r="BE12" s="329"/>
      <c r="BF12" s="330">
        <f t="shared" si="12"/>
        <v>0</v>
      </c>
      <c r="BG12" s="331"/>
      <c r="BH12" s="36"/>
      <c r="BI12" s="15"/>
      <c r="BJ12" s="16">
        <f t="shared" si="13"/>
        <v>0</v>
      </c>
      <c r="BK12" s="47"/>
      <c r="BL12" s="63">
        <v>1300</v>
      </c>
      <c r="BM12" s="76" t="s">
        <v>58</v>
      </c>
      <c r="BN12" s="65">
        <f t="shared" si="14"/>
        <v>0.27956989247311825</v>
      </c>
      <c r="BO12" s="78">
        <v>2</v>
      </c>
      <c r="BP12" s="36"/>
      <c r="BQ12" s="15"/>
      <c r="BR12" s="16">
        <f t="shared" si="15"/>
        <v>0</v>
      </c>
      <c r="BS12" s="47"/>
      <c r="BT12" s="317">
        <v>3000</v>
      </c>
      <c r="BU12" s="322" t="s">
        <v>69</v>
      </c>
      <c r="BV12" s="318">
        <f t="shared" si="16"/>
        <v>0.64516129032258063</v>
      </c>
      <c r="BW12" s="48">
        <v>2</v>
      </c>
      <c r="BX12" s="36"/>
      <c r="BY12" s="15"/>
      <c r="BZ12" s="16">
        <f t="shared" si="17"/>
        <v>0</v>
      </c>
      <c r="CA12" s="47"/>
      <c r="CB12" s="271">
        <f t="shared" si="18"/>
        <v>4650</v>
      </c>
      <c r="CC12" s="273">
        <f t="shared" si="19"/>
        <v>2.8508718149937464E-2</v>
      </c>
      <c r="CD12" s="279" t="s">
        <v>42</v>
      </c>
      <c r="CE12" s="259">
        <v>4</v>
      </c>
      <c r="CF12" s="260">
        <f>BV12+BN12+BF12</f>
        <v>0.92473118279569888</v>
      </c>
      <c r="CG12" s="261" t="s">
        <v>91</v>
      </c>
      <c r="CH12" s="259">
        <v>0</v>
      </c>
      <c r="CI12" s="81"/>
    </row>
    <row r="13" spans="1:87" ht="25.5" customHeight="1" thickBot="1">
      <c r="A13" s="13" t="s">
        <v>40</v>
      </c>
      <c r="B13" s="320"/>
      <c r="C13" s="15"/>
      <c r="D13" s="16">
        <f t="shared" si="0"/>
        <v>0</v>
      </c>
      <c r="E13" s="47"/>
      <c r="F13" s="36"/>
      <c r="G13" s="15"/>
      <c r="H13" s="16">
        <f t="shared" si="1"/>
        <v>0</v>
      </c>
      <c r="I13" s="47"/>
      <c r="J13" s="36"/>
      <c r="K13" s="15"/>
      <c r="L13" s="16">
        <f t="shared" si="2"/>
        <v>0</v>
      </c>
      <c r="M13" s="47"/>
      <c r="N13" s="63">
        <v>1988</v>
      </c>
      <c r="O13" s="64" t="s">
        <v>58</v>
      </c>
      <c r="P13" s="65">
        <f t="shared" si="3"/>
        <v>0.29530600118835415</v>
      </c>
      <c r="Q13" s="78">
        <v>2</v>
      </c>
      <c r="R13" s="36"/>
      <c r="S13" s="15"/>
      <c r="T13" s="16">
        <f t="shared" si="4"/>
        <v>0</v>
      </c>
      <c r="U13" s="47"/>
      <c r="V13" s="36"/>
      <c r="W13" s="15"/>
      <c r="X13" s="16">
        <f t="shared" si="5"/>
        <v>0</v>
      </c>
      <c r="Y13" s="17"/>
      <c r="Z13" s="10" t="s">
        <v>40</v>
      </c>
      <c r="AA13" s="79">
        <v>1194</v>
      </c>
      <c r="AB13" s="72" t="s">
        <v>58</v>
      </c>
      <c r="AC13" s="73">
        <f t="shared" si="6"/>
        <v>0.17736185383244207</v>
      </c>
      <c r="AD13" s="48">
        <v>3</v>
      </c>
      <c r="AE13" s="67"/>
      <c r="AF13" s="15"/>
      <c r="AG13" s="16">
        <f t="shared" si="20"/>
        <v>0</v>
      </c>
      <c r="AH13" s="47"/>
      <c r="AI13" s="25">
        <v>2844</v>
      </c>
      <c r="AJ13" s="322" t="s">
        <v>58</v>
      </c>
      <c r="AK13" s="318">
        <f t="shared" si="7"/>
        <v>0.42245989304812837</v>
      </c>
      <c r="AL13" s="48">
        <v>3</v>
      </c>
      <c r="AM13" s="325">
        <v>6</v>
      </c>
      <c r="AN13" s="76" t="s">
        <v>58</v>
      </c>
      <c r="AO13" s="65">
        <f t="shared" si="8"/>
        <v>8.9126559714795004E-4</v>
      </c>
      <c r="AP13" s="48">
        <v>1</v>
      </c>
      <c r="AQ13" s="14"/>
      <c r="AR13" s="15"/>
      <c r="AS13" s="16">
        <f t="shared" si="9"/>
        <v>0</v>
      </c>
      <c r="AT13" s="47"/>
      <c r="AU13" s="14"/>
      <c r="AV13" s="15"/>
      <c r="AW13" s="16">
        <f t="shared" si="10"/>
        <v>0</v>
      </c>
      <c r="AX13" s="47"/>
      <c r="AY13" s="14"/>
      <c r="AZ13" s="15"/>
      <c r="BA13" s="16">
        <f t="shared" si="11"/>
        <v>0</v>
      </c>
      <c r="BB13" s="17"/>
      <c r="BC13" s="13" t="s">
        <v>40</v>
      </c>
      <c r="BD13" s="36"/>
      <c r="BE13" s="15"/>
      <c r="BF13" s="16">
        <f t="shared" si="12"/>
        <v>0</v>
      </c>
      <c r="BG13" s="47"/>
      <c r="BH13" s="36"/>
      <c r="BI13" s="15"/>
      <c r="BJ13" s="16">
        <f t="shared" si="13"/>
        <v>0</v>
      </c>
      <c r="BK13" s="47"/>
      <c r="BL13" s="332">
        <v>700</v>
      </c>
      <c r="BM13" s="15" t="s">
        <v>58</v>
      </c>
      <c r="BN13" s="16">
        <f t="shared" si="14"/>
        <v>0.10398098633392751</v>
      </c>
      <c r="BO13" s="47">
        <v>2</v>
      </c>
      <c r="BP13" s="36"/>
      <c r="BQ13" s="15"/>
      <c r="BR13" s="16">
        <f t="shared" si="15"/>
        <v>0</v>
      </c>
      <c r="BS13" s="47"/>
      <c r="BT13" s="36"/>
      <c r="BU13" s="15"/>
      <c r="BV13" s="16">
        <f t="shared" si="16"/>
        <v>0</v>
      </c>
      <c r="BW13" s="47"/>
      <c r="BX13" s="36"/>
      <c r="BY13" s="15"/>
      <c r="BZ13" s="16">
        <f t="shared" si="17"/>
        <v>0</v>
      </c>
      <c r="CA13" s="47"/>
      <c r="CB13" s="271">
        <f t="shared" si="18"/>
        <v>6732</v>
      </c>
      <c r="CC13" s="273">
        <f t="shared" si="19"/>
        <v>4.1273266792554629E-2</v>
      </c>
      <c r="CD13" s="279" t="s">
        <v>40</v>
      </c>
      <c r="CE13" s="259">
        <v>4</v>
      </c>
      <c r="CF13" s="260">
        <f>AK13+P13+AC13</f>
        <v>0.89512774806892459</v>
      </c>
      <c r="CG13" s="261" t="s">
        <v>97</v>
      </c>
      <c r="CH13" s="259" t="s">
        <v>80</v>
      </c>
      <c r="CI13" s="81"/>
    </row>
    <row r="14" spans="1:87" ht="25.5" customHeight="1" thickBot="1">
      <c r="A14" s="10" t="s">
        <v>41</v>
      </c>
      <c r="B14" s="101"/>
      <c r="C14" s="102"/>
      <c r="D14" s="103">
        <f t="shared" si="0"/>
        <v>0</v>
      </c>
      <c r="E14" s="104"/>
      <c r="F14" s="49"/>
      <c r="G14" s="50"/>
      <c r="H14" s="11">
        <f t="shared" si="1"/>
        <v>0</v>
      </c>
      <c r="I14" s="51"/>
      <c r="J14" s="115"/>
      <c r="K14" s="116"/>
      <c r="L14" s="117">
        <f t="shared" si="2"/>
        <v>0</v>
      </c>
      <c r="M14" s="118"/>
      <c r="N14" s="49"/>
      <c r="O14" s="50"/>
      <c r="P14" s="11">
        <f t="shared" si="3"/>
        <v>0</v>
      </c>
      <c r="Q14" s="51"/>
      <c r="R14" s="115"/>
      <c r="S14" s="116"/>
      <c r="T14" s="117">
        <f t="shared" si="4"/>
        <v>0</v>
      </c>
      <c r="U14" s="118"/>
      <c r="V14" s="49"/>
      <c r="W14" s="50"/>
      <c r="X14" s="11">
        <f t="shared" si="5"/>
        <v>0</v>
      </c>
      <c r="Y14" s="51"/>
      <c r="Z14" s="55" t="s">
        <v>41</v>
      </c>
      <c r="AA14" s="145"/>
      <c r="AB14" s="146"/>
      <c r="AC14" s="147">
        <f t="shared" si="6"/>
        <v>0</v>
      </c>
      <c r="AD14" s="148"/>
      <c r="AE14" s="59"/>
      <c r="AF14" s="50"/>
      <c r="AG14" s="11">
        <f t="shared" si="20"/>
        <v>0</v>
      </c>
      <c r="AH14" s="51"/>
      <c r="AI14" s="145"/>
      <c r="AJ14" s="146"/>
      <c r="AK14" s="147">
        <f t="shared" si="7"/>
        <v>0</v>
      </c>
      <c r="AL14" s="148"/>
      <c r="AM14" s="59"/>
      <c r="AN14" s="50"/>
      <c r="AO14" s="11">
        <f t="shared" si="8"/>
        <v>0</v>
      </c>
      <c r="AP14" s="51"/>
      <c r="AQ14" s="145"/>
      <c r="AR14" s="146"/>
      <c r="AS14" s="147">
        <f t="shared" si="9"/>
        <v>0</v>
      </c>
      <c r="AT14" s="148"/>
      <c r="AU14" s="59"/>
      <c r="AV14" s="50"/>
      <c r="AW14" s="11">
        <f t="shared" si="10"/>
        <v>0</v>
      </c>
      <c r="AX14" s="51"/>
      <c r="AY14" s="145"/>
      <c r="AZ14" s="146"/>
      <c r="BA14" s="147">
        <f t="shared" si="11"/>
        <v>0</v>
      </c>
      <c r="BB14" s="162"/>
      <c r="BC14" s="10" t="s">
        <v>41</v>
      </c>
      <c r="BD14" s="184"/>
      <c r="BE14" s="185"/>
      <c r="BF14" s="186">
        <f t="shared" si="12"/>
        <v>0</v>
      </c>
      <c r="BG14" s="187"/>
      <c r="BH14" s="49"/>
      <c r="BI14" s="50"/>
      <c r="BJ14" s="11">
        <f t="shared" si="13"/>
        <v>0</v>
      </c>
      <c r="BK14" s="51"/>
      <c r="BL14" s="184"/>
      <c r="BM14" s="193"/>
      <c r="BN14" s="186">
        <f t="shared" si="14"/>
        <v>0</v>
      </c>
      <c r="BO14" s="187"/>
      <c r="BP14" s="49"/>
      <c r="BQ14" s="50"/>
      <c r="BR14" s="11">
        <f t="shared" si="15"/>
        <v>0</v>
      </c>
      <c r="BS14" s="51"/>
      <c r="BT14" s="184"/>
      <c r="BU14" s="185"/>
      <c r="BV14" s="186">
        <f t="shared" si="16"/>
        <v>0</v>
      </c>
      <c r="BW14" s="187"/>
      <c r="BX14" s="49"/>
      <c r="BY14" s="50"/>
      <c r="BZ14" s="11">
        <f t="shared" si="17"/>
        <v>0</v>
      </c>
      <c r="CA14" s="51"/>
      <c r="CB14" s="271">
        <f t="shared" si="18"/>
        <v>0</v>
      </c>
      <c r="CC14" s="273">
        <f t="shared" si="19"/>
        <v>0</v>
      </c>
      <c r="CD14" s="280" t="s">
        <v>41</v>
      </c>
      <c r="CE14" s="259"/>
      <c r="CF14" s="260">
        <f>D14</f>
        <v>0</v>
      </c>
      <c r="CG14" s="261"/>
      <c r="CH14" s="259">
        <v>0</v>
      </c>
      <c r="CI14" s="81"/>
    </row>
    <row r="15" spans="1:87" ht="25.5" customHeight="1" thickBot="1">
      <c r="A15" s="54" t="s">
        <v>44</v>
      </c>
      <c r="B15" s="105">
        <f>SUM(B5:B14)</f>
        <v>842</v>
      </c>
      <c r="C15" s="106"/>
      <c r="D15" s="107">
        <f t="shared" si="0"/>
        <v>5.1622238026338375E-3</v>
      </c>
      <c r="E15" s="108"/>
      <c r="F15" s="42">
        <f>SUM(F5:F14)</f>
        <v>800</v>
      </c>
      <c r="G15" s="43"/>
      <c r="H15" s="27">
        <f t="shared" si="1"/>
        <v>4.9047257032150474E-3</v>
      </c>
      <c r="I15" s="44"/>
      <c r="J15" s="119">
        <f>SUM(J5:J14)</f>
        <v>1950</v>
      </c>
      <c r="K15" s="120"/>
      <c r="L15" s="121">
        <f t="shared" si="2"/>
        <v>1.1955268901586678E-2</v>
      </c>
      <c r="M15" s="122"/>
      <c r="N15" s="42">
        <f>SUM(N5:N14)</f>
        <v>10688</v>
      </c>
      <c r="O15" s="43"/>
      <c r="P15" s="27">
        <f t="shared" si="3"/>
        <v>6.5527135394953043E-2</v>
      </c>
      <c r="Q15" s="44"/>
      <c r="R15" s="119">
        <f>SUM(R5:R14)</f>
        <v>29100</v>
      </c>
      <c r="S15" s="120"/>
      <c r="T15" s="121">
        <f t="shared" si="4"/>
        <v>0.17840939745444737</v>
      </c>
      <c r="U15" s="122"/>
      <c r="V15" s="42">
        <f>SUM(V5:V14)</f>
        <v>7795</v>
      </c>
      <c r="W15" s="43"/>
      <c r="X15" s="27">
        <f t="shared" si="5"/>
        <v>4.7790421070701618E-2</v>
      </c>
      <c r="Y15" s="44"/>
      <c r="Z15" s="26" t="s">
        <v>44</v>
      </c>
      <c r="AA15" s="149">
        <f>SUM(AA5:AA14)</f>
        <v>4050</v>
      </c>
      <c r="AB15" s="150"/>
      <c r="AC15" s="151">
        <f t="shared" si="6"/>
        <v>2.483017387252618E-2</v>
      </c>
      <c r="AD15" s="152"/>
      <c r="AE15" s="56">
        <f>SUM(AE5:AE14)</f>
        <v>6069</v>
      </c>
      <c r="AF15" s="43"/>
      <c r="AG15" s="27">
        <f t="shared" si="20"/>
        <v>3.7208475366015153E-2</v>
      </c>
      <c r="AH15" s="44"/>
      <c r="AI15" s="149">
        <f>SUM(AI5:AI14)</f>
        <v>6078</v>
      </c>
      <c r="AJ15" s="150"/>
      <c r="AK15" s="151">
        <f t="shared" si="7"/>
        <v>3.7263653530176327E-2</v>
      </c>
      <c r="AL15" s="152"/>
      <c r="AM15" s="56">
        <f>SUM(AM5:AM14)</f>
        <v>21506</v>
      </c>
      <c r="AN15" s="43"/>
      <c r="AO15" s="27">
        <f t="shared" si="8"/>
        <v>0.13185128871667853</v>
      </c>
      <c r="AP15" s="44"/>
      <c r="AQ15" s="56">
        <f>SUM(AQ5:AQ14)</f>
        <v>5500</v>
      </c>
      <c r="AR15" s="43"/>
      <c r="AS15" s="27">
        <f t="shared" si="9"/>
        <v>3.3719989209603451E-2</v>
      </c>
      <c r="AT15" s="44"/>
      <c r="AU15" s="56">
        <f>SUM(AU5:AU14)</f>
        <v>1016</v>
      </c>
      <c r="AV15" s="57"/>
      <c r="AW15" s="27">
        <f t="shared" si="10"/>
        <v>6.2290016430831107E-3</v>
      </c>
      <c r="AX15" s="58"/>
      <c r="AY15" s="149">
        <f>SUM(AY5:AY14)</f>
        <v>229</v>
      </c>
      <c r="AZ15" s="163"/>
      <c r="BA15" s="151">
        <f t="shared" si="11"/>
        <v>1.4039777325453074E-3</v>
      </c>
      <c r="BB15" s="164"/>
      <c r="BC15" s="54" t="s">
        <v>44</v>
      </c>
      <c r="BD15" s="188">
        <f>SUM(BD5:BD14)</f>
        <v>6860</v>
      </c>
      <c r="BE15" s="189"/>
      <c r="BF15" s="190">
        <f t="shared" si="12"/>
        <v>4.2058022905069034E-2</v>
      </c>
      <c r="BG15" s="191"/>
      <c r="BH15" s="42">
        <f>SUM(BH5:BH14)</f>
        <v>875</v>
      </c>
      <c r="BI15" s="43"/>
      <c r="BJ15" s="27">
        <f t="shared" si="13"/>
        <v>5.3645437378914583E-3</v>
      </c>
      <c r="BK15" s="44"/>
      <c r="BL15" s="188">
        <f>SUM(BL5:BL14)</f>
        <v>5600</v>
      </c>
      <c r="BM15" s="194"/>
      <c r="BN15" s="190">
        <f t="shared" si="14"/>
        <v>3.4333079922505332E-2</v>
      </c>
      <c r="BO15" s="194"/>
      <c r="BP15" s="42">
        <f>SUM(BP5:BP14)</f>
        <v>650</v>
      </c>
      <c r="BQ15" s="43"/>
      <c r="BR15" s="27">
        <f t="shared" si="15"/>
        <v>3.9850896338622264E-3</v>
      </c>
      <c r="BS15" s="44"/>
      <c r="BT15" s="201">
        <f>SUM(BT5:BT14)</f>
        <v>51500</v>
      </c>
      <c r="BU15" s="202"/>
      <c r="BV15" s="203">
        <f t="shared" si="16"/>
        <v>0.31574171714446869</v>
      </c>
      <c r="BW15" s="204"/>
      <c r="BX15" s="42">
        <f>SUM(BX5:BX14)</f>
        <v>2000</v>
      </c>
      <c r="BY15" s="43"/>
      <c r="BZ15" s="27">
        <f t="shared" si="17"/>
        <v>1.2261814258037618E-2</v>
      </c>
      <c r="CA15" s="44"/>
      <c r="CB15" s="272">
        <f>SUM(CB5:CB14)</f>
        <v>163108</v>
      </c>
      <c r="CC15" s="273">
        <f t="shared" si="19"/>
        <v>1</v>
      </c>
      <c r="CD15" s="26" t="s">
        <v>93</v>
      </c>
      <c r="CE15" s="263">
        <f>SUM(CE5:CE14)/7</f>
        <v>5</v>
      </c>
      <c r="CF15" s="260">
        <f>SUM(CF5:CF14)/7</f>
        <v>0.83643595569861873</v>
      </c>
      <c r="CG15" s="261"/>
      <c r="CH15" s="259"/>
    </row>
    <row r="16" spans="1:87" s="28" customFormat="1" ht="24" customHeight="1">
      <c r="B16" s="29"/>
      <c r="F16" s="29"/>
      <c r="J16" s="29"/>
      <c r="N16" s="29"/>
      <c r="Y16" s="30"/>
      <c r="Z16" s="30"/>
      <c r="AD16" s="30"/>
      <c r="AH16" s="30"/>
      <c r="AX16" s="30"/>
      <c r="BC16" s="30"/>
      <c r="BK16" s="30"/>
      <c r="BO16" s="30"/>
      <c r="BP16" s="29"/>
      <c r="CA16" s="29"/>
      <c r="CD16" s="33"/>
    </row>
    <row r="17" spans="1:83" s="28" customFormat="1" ht="24" customHeight="1">
      <c r="B17" s="29"/>
      <c r="F17" s="29"/>
      <c r="J17" s="29"/>
      <c r="N17" s="29"/>
      <c r="Y17" s="30"/>
      <c r="Z17" s="30"/>
      <c r="AD17" s="30"/>
      <c r="AH17" s="30"/>
      <c r="AX17" s="30"/>
      <c r="BK17" s="30"/>
      <c r="BO17" s="30"/>
      <c r="BP17" s="29"/>
    </row>
    <row r="18" spans="1:83" ht="50.25" customHeight="1">
      <c r="A18" s="31" t="s">
        <v>52</v>
      </c>
      <c r="B18" s="404"/>
      <c r="C18" s="404"/>
      <c r="D18" s="404"/>
      <c r="E18" s="404"/>
      <c r="F18" s="404"/>
      <c r="G18" s="404"/>
      <c r="H18" s="404"/>
      <c r="I18" s="404"/>
      <c r="J18" s="404"/>
      <c r="K18" s="404"/>
      <c r="L18" s="404"/>
      <c r="M18" s="404"/>
      <c r="N18" s="404"/>
      <c r="O18" s="404"/>
      <c r="P18" s="404"/>
      <c r="Q18" s="404"/>
      <c r="R18" s="404"/>
      <c r="S18" s="404"/>
      <c r="T18" s="404"/>
      <c r="U18" s="404"/>
      <c r="Y18" s="32"/>
      <c r="Z18" s="32"/>
      <c r="AM18" s="3" t="s">
        <v>48</v>
      </c>
      <c r="CD18" s="3" t="s">
        <v>58</v>
      </c>
      <c r="CE18" s="3" t="s">
        <v>59</v>
      </c>
    </row>
    <row r="19" spans="1:83" ht="49.5" customHeight="1">
      <c r="A19" s="33"/>
      <c r="B19" s="370" t="s">
        <v>53</v>
      </c>
      <c r="C19" s="370"/>
      <c r="D19" s="370"/>
      <c r="E19" s="370"/>
      <c r="F19" s="370"/>
      <c r="G19" s="370"/>
      <c r="H19" s="370"/>
      <c r="I19" s="370"/>
      <c r="J19" s="370"/>
      <c r="K19" s="370"/>
      <c r="L19" s="370"/>
      <c r="M19" s="370"/>
      <c r="N19" s="370"/>
      <c r="O19" s="370"/>
      <c r="P19" s="370"/>
      <c r="Q19" s="370"/>
      <c r="R19" s="370"/>
      <c r="S19" s="370"/>
      <c r="T19" s="370"/>
      <c r="U19" s="370"/>
      <c r="CD19" s="3" t="s">
        <v>69</v>
      </c>
      <c r="CE19" s="3" t="s">
        <v>60</v>
      </c>
    </row>
    <row r="20" spans="1:83">
      <c r="A20" s="34"/>
      <c r="B20" s="34"/>
      <c r="C20" s="34"/>
      <c r="CD20" s="3" t="s">
        <v>61</v>
      </c>
      <c r="CE20" s="3" t="s">
        <v>67</v>
      </c>
    </row>
    <row r="21" spans="1:83">
      <c r="A21" s="34"/>
      <c r="B21" s="34"/>
      <c r="C21" s="34"/>
      <c r="CD21" s="3" t="s">
        <v>64</v>
      </c>
      <c r="CE21" s="3" t="s">
        <v>68</v>
      </c>
    </row>
    <row r="22" spans="1:83">
      <c r="A22" s="34"/>
      <c r="B22" s="34"/>
      <c r="C22" s="34"/>
      <c r="CD22" s="3" t="s">
        <v>62</v>
      </c>
      <c r="CE22" s="3" t="s">
        <v>66</v>
      </c>
    </row>
    <row r="23" spans="1:83">
      <c r="A23" s="34"/>
      <c r="B23" s="34"/>
      <c r="C23" s="34"/>
      <c r="CD23" s="3" t="s">
        <v>63</v>
      </c>
      <c r="CE23" s="3" t="s">
        <v>65</v>
      </c>
    </row>
    <row r="24" spans="1:83">
      <c r="CD24" s="3" t="s">
        <v>43</v>
      </c>
    </row>
  </sheetData>
  <mergeCells count="35">
    <mergeCell ref="CD2:CD4"/>
    <mergeCell ref="CH3:CH4"/>
    <mergeCell ref="CE3:CE4"/>
    <mergeCell ref="CF3:CF4"/>
    <mergeCell ref="CG3:CG4"/>
    <mergeCell ref="BX3:CA3"/>
    <mergeCell ref="AA3:AD3"/>
    <mergeCell ref="BH3:BK3"/>
    <mergeCell ref="BT2:BW2"/>
    <mergeCell ref="AY3:BB3"/>
    <mergeCell ref="AU3:AX3"/>
    <mergeCell ref="AU2:BB2"/>
    <mergeCell ref="AM3:AP3"/>
    <mergeCell ref="BL3:BO3"/>
    <mergeCell ref="BD2:BS2"/>
    <mergeCell ref="BP3:BS3"/>
    <mergeCell ref="BX2:CA2"/>
    <mergeCell ref="BD3:BG3"/>
    <mergeCell ref="A2:A4"/>
    <mergeCell ref="B3:E3"/>
    <mergeCell ref="F3:I3"/>
    <mergeCell ref="J3:M3"/>
    <mergeCell ref="BT3:BW3"/>
    <mergeCell ref="N3:Q3"/>
    <mergeCell ref="B2:Y2"/>
    <mergeCell ref="R3:U3"/>
    <mergeCell ref="V3:Y3"/>
    <mergeCell ref="BC2:BC4"/>
    <mergeCell ref="B18:U18"/>
    <mergeCell ref="B19:U19"/>
    <mergeCell ref="AE3:AH3"/>
    <mergeCell ref="AI3:AL3"/>
    <mergeCell ref="Z2:Z4"/>
    <mergeCell ref="AQ3:AT3"/>
    <mergeCell ref="AA2:AT2"/>
  </mergeCells>
  <phoneticPr fontId="2" type="noConversion"/>
  <dataValidations count="3">
    <dataValidation type="list" allowBlank="1" showInputMessage="1" showErrorMessage="1" sqref="BU15">
      <formula1>$CD$19</formula1>
    </dataValidation>
    <dataValidation type="list" allowBlank="1" showInputMessage="1" showErrorMessage="1" sqref="K15 BY15 AR15 G15 O15 S15 BQ15 AB15 W15 C15 AF15 AJ15 AN15 BE15 BI15">
      <formula1>$CD$18:$CD$20</formula1>
    </dataValidation>
    <dataValidation type="list" allowBlank="1" showInputMessage="1" showErrorMessage="1" sqref="C5:C14 G5:G14 K5:K14 O5:O14 S5:S14 W5:W14 AB5:AB14 AF5:AF14 AJ5:AJ14 AN5:AN14 AR5:AR14 AV5:AV14 AZ5:AZ14 BE5:BE14 BI5:BI14 BM5:BM14 BQ5:BQ14 BU5:BU14 BY5:BY14">
      <formula1>$CD$18:$CD$24</formula1>
    </dataValidation>
  </dataValidations>
  <printOptions gridLines="1"/>
  <pageMargins left="0" right="0" top="0.59055118110236227" bottom="0.59055118110236227" header="0.19685039370078741" footer="0.19685039370078741"/>
  <pageSetup paperSize="9" scale="85" orientation="landscape"/>
  <headerFooter alignWithMargins="0">
    <oddHeader>&amp;LGroupe des coopérations des Etats Membres de l'UE au Sénégal&amp;RDivision du travail</oddHeader>
    <oddFooter>&amp;Lsituation au 23 juillet 2009&amp;Csecteurs d'intervention 2011&amp;Rpage &amp;P / &amp;N</oddFooter>
  </headerFooter>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S13"/>
  <sheetViews>
    <sheetView topLeftCell="C1" zoomScale="85" zoomScaleNormal="65" zoomScaleSheetLayoutView="70" zoomScalePageLayoutView="65" workbookViewId="0">
      <pane ySplit="3" topLeftCell="A4" activePane="bottomLeft" state="frozenSplit"/>
      <selection pane="bottomLeft" activeCell="R9" sqref="R9"/>
    </sheetView>
  </sheetViews>
  <sheetFormatPr baseColWidth="10" defaultRowHeight="12" x14ac:dyDescent="0"/>
  <cols>
    <col min="1" max="1" width="33.5" bestFit="1" customWidth="1"/>
    <col min="2" max="17" width="10.6640625" customWidth="1"/>
    <col min="18" max="18" width="32.33203125" customWidth="1"/>
  </cols>
  <sheetData>
    <row r="1" spans="1:19" ht="105" customHeight="1" thickBot="1">
      <c r="A1" s="405" t="s">
        <v>109</v>
      </c>
      <c r="B1" s="405"/>
      <c r="C1" s="405"/>
      <c r="D1" s="405"/>
      <c r="E1" s="405"/>
      <c r="F1" s="405"/>
      <c r="G1" s="405"/>
      <c r="H1" s="405"/>
      <c r="I1" s="405"/>
      <c r="J1" s="405"/>
      <c r="K1" s="405"/>
      <c r="L1" s="405"/>
      <c r="M1" s="405"/>
      <c r="N1" s="405"/>
      <c r="O1" s="405"/>
      <c r="P1" s="405"/>
      <c r="Q1" s="405"/>
      <c r="R1" s="405"/>
    </row>
    <row r="2" spans="1:19" s="300" customFormat="1" ht="165.75" customHeight="1" thickBot="1">
      <c r="A2" s="296" t="s">
        <v>1</v>
      </c>
      <c r="B2" s="297" t="s">
        <v>110</v>
      </c>
      <c r="C2" s="297" t="s">
        <v>111</v>
      </c>
      <c r="D2" s="297" t="s">
        <v>112</v>
      </c>
      <c r="E2" s="297" t="s">
        <v>113</v>
      </c>
      <c r="F2" s="297" t="s">
        <v>114</v>
      </c>
      <c r="G2" s="297" t="s">
        <v>115</v>
      </c>
      <c r="H2" s="297" t="s">
        <v>116</v>
      </c>
      <c r="I2" s="297" t="s">
        <v>117</v>
      </c>
      <c r="J2" s="297" t="s">
        <v>118</v>
      </c>
      <c r="K2" s="297" t="s">
        <v>119</v>
      </c>
      <c r="L2" s="297" t="s">
        <v>120</v>
      </c>
      <c r="M2" s="298" t="s">
        <v>121</v>
      </c>
      <c r="N2" s="298" t="s">
        <v>122</v>
      </c>
      <c r="O2" s="298" t="s">
        <v>12</v>
      </c>
      <c r="P2" s="298" t="s">
        <v>123</v>
      </c>
      <c r="Q2" s="299" t="s">
        <v>124</v>
      </c>
      <c r="R2" s="296" t="s">
        <v>125</v>
      </c>
    </row>
    <row r="3" spans="1:19" s="300" customFormat="1" ht="22.5" customHeight="1" thickBot="1">
      <c r="A3" s="301"/>
      <c r="B3" s="302">
        <v>1</v>
      </c>
      <c r="C3" s="303">
        <v>2</v>
      </c>
      <c r="D3" s="303" t="s">
        <v>126</v>
      </c>
      <c r="E3" s="303">
        <v>3</v>
      </c>
      <c r="F3" s="303">
        <v>4</v>
      </c>
      <c r="G3" s="303">
        <v>5</v>
      </c>
      <c r="H3" s="303">
        <v>6</v>
      </c>
      <c r="I3" s="303">
        <v>7</v>
      </c>
      <c r="J3" s="303">
        <v>8</v>
      </c>
      <c r="K3" s="303" t="s">
        <v>127</v>
      </c>
      <c r="L3" s="303" t="s">
        <v>128</v>
      </c>
      <c r="M3" s="303">
        <v>10</v>
      </c>
      <c r="N3" s="303">
        <v>11</v>
      </c>
      <c r="O3" s="303">
        <v>12</v>
      </c>
      <c r="P3" s="303">
        <v>13</v>
      </c>
      <c r="Q3" s="303">
        <v>14</v>
      </c>
      <c r="R3" s="304"/>
    </row>
    <row r="4" spans="1:19" s="3" customFormat="1" ht="45.75" customHeight="1" thickBot="1">
      <c r="A4" s="305" t="s">
        <v>37</v>
      </c>
      <c r="B4" s="306"/>
      <c r="C4" s="306"/>
      <c r="D4" s="306"/>
      <c r="E4" s="306"/>
      <c r="F4" s="306"/>
      <c r="G4" s="306"/>
      <c r="H4" s="306"/>
      <c r="I4" s="306"/>
      <c r="J4" s="306"/>
      <c r="K4" s="306"/>
      <c r="L4" s="306"/>
      <c r="M4" s="306"/>
      <c r="N4" s="306"/>
      <c r="O4" s="306"/>
      <c r="P4" s="306"/>
      <c r="Q4" s="306"/>
      <c r="R4" s="307"/>
      <c r="S4" s="3" t="s">
        <v>129</v>
      </c>
    </row>
    <row r="5" spans="1:19" s="3" customFormat="1" ht="24.75" customHeight="1">
      <c r="A5" s="308" t="s">
        <v>41</v>
      </c>
      <c r="B5" s="23"/>
      <c r="C5" s="265"/>
      <c r="D5" s="265"/>
      <c r="E5" s="265" t="s">
        <v>129</v>
      </c>
      <c r="F5" s="265" t="s">
        <v>129</v>
      </c>
      <c r="G5" s="265" t="s">
        <v>129</v>
      </c>
      <c r="H5" s="265"/>
      <c r="I5" s="265"/>
      <c r="J5" s="265" t="s">
        <v>129</v>
      </c>
      <c r="K5" s="265"/>
      <c r="L5" s="265"/>
      <c r="M5" s="265"/>
      <c r="N5" s="265"/>
      <c r="O5" s="265" t="s">
        <v>129</v>
      </c>
      <c r="P5" s="265" t="s">
        <v>129</v>
      </c>
      <c r="Q5" s="265"/>
      <c r="R5" s="309" t="s">
        <v>130</v>
      </c>
      <c r="S5" s="3" t="s">
        <v>131</v>
      </c>
    </row>
    <row r="6" spans="1:19" ht="24.75" customHeight="1">
      <c r="A6" s="310" t="s">
        <v>40</v>
      </c>
      <c r="B6" s="265" t="s">
        <v>132</v>
      </c>
      <c r="C6" s="265"/>
      <c r="D6" s="265"/>
      <c r="E6" s="265"/>
      <c r="F6" s="265" t="s">
        <v>129</v>
      </c>
      <c r="G6" s="265"/>
      <c r="H6" s="265" t="s">
        <v>129</v>
      </c>
      <c r="I6" s="265"/>
      <c r="J6" s="265"/>
      <c r="K6" s="265" t="s">
        <v>133</v>
      </c>
      <c r="L6" s="265"/>
      <c r="M6" s="265" t="s">
        <v>129</v>
      </c>
      <c r="N6" s="265"/>
      <c r="O6" s="265"/>
      <c r="P6" s="265" t="s">
        <v>129</v>
      </c>
      <c r="Q6" s="265"/>
      <c r="R6" s="311" t="s">
        <v>134</v>
      </c>
    </row>
    <row r="7" spans="1:19" s="3" customFormat="1" ht="24.75" customHeight="1" thickBot="1">
      <c r="A7" s="308" t="s">
        <v>42</v>
      </c>
      <c r="B7" s="312" t="s">
        <v>129</v>
      </c>
      <c r="C7" s="312"/>
      <c r="D7" s="312"/>
      <c r="E7" s="312"/>
      <c r="F7" s="312" t="s">
        <v>129</v>
      </c>
      <c r="G7" s="312" t="s">
        <v>129</v>
      </c>
      <c r="H7" s="312"/>
      <c r="I7" s="312"/>
      <c r="J7" s="312"/>
      <c r="K7" s="312" t="s">
        <v>129</v>
      </c>
      <c r="L7" s="312" t="s">
        <v>129</v>
      </c>
      <c r="M7" s="312"/>
      <c r="N7" s="312" t="s">
        <v>129</v>
      </c>
      <c r="O7" s="312"/>
      <c r="P7" s="312" t="s">
        <v>129</v>
      </c>
      <c r="Q7" s="312"/>
      <c r="R7" s="313"/>
    </row>
    <row r="8" spans="1:19" ht="24.75" customHeight="1" thickBot="1">
      <c r="A8" s="310" t="s">
        <v>135</v>
      </c>
      <c r="B8" s="23"/>
      <c r="C8" s="265"/>
      <c r="D8" s="265"/>
      <c r="E8" s="265"/>
      <c r="F8" s="265"/>
      <c r="G8" s="265"/>
      <c r="H8" s="265"/>
      <c r="I8" s="265"/>
      <c r="J8" s="265"/>
      <c r="K8" s="265"/>
      <c r="L8" s="265"/>
      <c r="M8" s="265"/>
      <c r="N8" s="265"/>
      <c r="O8" s="265"/>
      <c r="P8" s="265"/>
      <c r="Q8" s="265"/>
      <c r="R8" s="311"/>
    </row>
    <row r="9" spans="1:19" s="3" customFormat="1" ht="36.75" customHeight="1">
      <c r="A9" s="308" t="s">
        <v>34</v>
      </c>
      <c r="B9" s="23" t="s">
        <v>129</v>
      </c>
      <c r="C9" s="265" t="s">
        <v>129</v>
      </c>
      <c r="D9" s="265" t="s">
        <v>129</v>
      </c>
      <c r="E9" s="265" t="s">
        <v>129</v>
      </c>
      <c r="F9" s="265" t="s">
        <v>129</v>
      </c>
      <c r="G9" s="265"/>
      <c r="H9" s="265"/>
      <c r="I9" s="265" t="s">
        <v>129</v>
      </c>
      <c r="J9" s="265" t="s">
        <v>129</v>
      </c>
      <c r="K9" s="265"/>
      <c r="L9" s="265"/>
      <c r="M9" s="265"/>
      <c r="N9" s="265" t="s">
        <v>129</v>
      </c>
      <c r="O9" s="265" t="s">
        <v>129</v>
      </c>
      <c r="P9" s="265" t="s">
        <v>129</v>
      </c>
      <c r="Q9" s="265"/>
      <c r="R9" s="47" t="s">
        <v>150</v>
      </c>
    </row>
    <row r="10" spans="1:19" s="3" customFormat="1" ht="24.75" customHeight="1">
      <c r="A10" s="314" t="s">
        <v>136</v>
      </c>
      <c r="B10" s="265" t="s">
        <v>129</v>
      </c>
      <c r="C10" s="265"/>
      <c r="D10" s="265"/>
      <c r="E10" s="265"/>
      <c r="F10" s="265" t="s">
        <v>129</v>
      </c>
      <c r="G10" s="265"/>
      <c r="H10" s="265" t="s">
        <v>129</v>
      </c>
      <c r="I10" s="265"/>
      <c r="J10" s="265"/>
      <c r="K10" s="265"/>
      <c r="L10" s="265" t="s">
        <v>129</v>
      </c>
      <c r="M10" s="265" t="s">
        <v>129</v>
      </c>
      <c r="N10" s="265"/>
      <c r="O10" s="265"/>
      <c r="P10" s="265"/>
      <c r="Q10" s="265"/>
      <c r="R10" s="313"/>
    </row>
    <row r="11" spans="1:19" s="3" customFormat="1" ht="24.75" customHeight="1">
      <c r="A11" s="308" t="s">
        <v>38</v>
      </c>
      <c r="B11" s="265" t="s">
        <v>129</v>
      </c>
      <c r="C11" s="265"/>
      <c r="D11" s="265" t="s">
        <v>129</v>
      </c>
      <c r="E11" s="265"/>
      <c r="F11" s="265" t="s">
        <v>129</v>
      </c>
      <c r="G11" s="265" t="s">
        <v>129</v>
      </c>
      <c r="H11" s="265" t="s">
        <v>129</v>
      </c>
      <c r="I11" s="265"/>
      <c r="J11" s="265"/>
      <c r="K11" s="265"/>
      <c r="L11" s="265"/>
      <c r="M11" s="265"/>
      <c r="N11" s="265"/>
      <c r="O11" s="265"/>
      <c r="P11" s="265" t="s">
        <v>129</v>
      </c>
      <c r="Q11" s="265"/>
      <c r="R11" s="313"/>
    </row>
    <row r="12" spans="1:19" s="3" customFormat="1" ht="24.75" customHeight="1">
      <c r="A12" s="308" t="s">
        <v>35</v>
      </c>
      <c r="B12" s="265"/>
      <c r="C12" s="265"/>
      <c r="D12" s="265" t="s">
        <v>129</v>
      </c>
      <c r="E12" s="265" t="s">
        <v>129</v>
      </c>
      <c r="F12" s="265"/>
      <c r="G12" s="265" t="s">
        <v>129</v>
      </c>
      <c r="H12" s="265"/>
      <c r="I12" s="265" t="s">
        <v>129</v>
      </c>
      <c r="J12" s="265" t="s">
        <v>129</v>
      </c>
      <c r="K12" s="265"/>
      <c r="L12" s="265" t="s">
        <v>129</v>
      </c>
      <c r="M12" s="265"/>
      <c r="N12" s="265"/>
      <c r="O12" s="265"/>
      <c r="P12" s="265"/>
      <c r="Q12" s="265"/>
      <c r="R12" s="313"/>
    </row>
    <row r="13" spans="1:19" s="3" customFormat="1" ht="24.75" customHeight="1" thickBot="1">
      <c r="A13" s="326" t="s">
        <v>137</v>
      </c>
      <c r="B13" s="43" t="s">
        <v>129</v>
      </c>
      <c r="C13" s="43" t="s">
        <v>129</v>
      </c>
      <c r="D13" s="43" t="s">
        <v>129</v>
      </c>
      <c r="E13" s="43"/>
      <c r="F13" s="43"/>
      <c r="G13" s="43"/>
      <c r="H13" s="43" t="s">
        <v>129</v>
      </c>
      <c r="I13" s="43" t="s">
        <v>129</v>
      </c>
      <c r="J13" s="43" t="s">
        <v>129</v>
      </c>
      <c r="K13" s="43"/>
      <c r="L13" s="43" t="s">
        <v>129</v>
      </c>
      <c r="M13" s="43" t="s">
        <v>129</v>
      </c>
      <c r="N13" s="43" t="s">
        <v>129</v>
      </c>
      <c r="O13" s="43"/>
      <c r="P13" s="43" t="s">
        <v>129</v>
      </c>
      <c r="Q13" s="43" t="s">
        <v>129</v>
      </c>
      <c r="R13" s="327"/>
    </row>
  </sheetData>
  <mergeCells count="1">
    <mergeCell ref="A1:R1"/>
  </mergeCells>
  <phoneticPr fontId="2" type="noConversion"/>
  <dataValidations count="3">
    <dataValidation type="list" allowBlank="1" showInputMessage="1" showErrorMessage="1" sqref="B13:Q13 C4:Q5 B6:Q6 B10:B12 C8:Q12">
      <formula1>$S$4:$S$4</formula1>
    </dataValidation>
    <dataValidation type="list" allowBlank="1" showInputMessage="1" showErrorMessage="1" sqref="B4:B5 B8:B9">
      <formula1>$S$4:$S$5</formula1>
    </dataValidation>
    <dataValidation type="list" allowBlank="1" showInputMessage="1" showErrorMessage="1" sqref="B7:Q7">
      <formula1>$S$4:$S$6</formula1>
    </dataValidation>
  </dataValidations>
  <pageMargins left="0.78740157499999996" right="0.78740157499999996" top="0.77" bottom="0.984251969" header="0.4921259845" footer="0.4921259845"/>
  <pageSetup scale="51" orientation="landscape"/>
  <headerFooter alignWithMargins="0">
    <oddHeader>&amp;LGroupe des coopérations des Etats Membres de l'UE au Sénégal&amp;RDivision du travail</oddHeader>
    <oddFooter>&amp;LSituation en juillet 2009&amp;Rpage 9 / 9</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F45" sqref="F45"/>
    </sheetView>
  </sheetViews>
  <sheetFormatPr baseColWidth="10" defaultRowHeight="12" x14ac:dyDescent="0"/>
  <sheetData/>
  <phoneticPr fontId="2" type="noConversion"/>
  <pageMargins left="0.78740157499999996" right="0.78740157499999996" top="0.984251969" bottom="0.984251969" header="0.4921259845" footer="0.4921259845"/>
  <pageSetup paperSize="9" orientation="portrait"/>
  <headerFooter alignWithMargins="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3" sqref="F43"/>
    </sheetView>
  </sheetViews>
  <sheetFormatPr baseColWidth="10" defaultRowHeight="12" x14ac:dyDescent="0"/>
  <sheetData/>
  <phoneticPr fontId="0" type="noConversion"/>
  <pageMargins left="0.78740157499999996" right="0.78740157499999996" top="0.984251969" bottom="0.984251969" header="0.4921259845" footer="0.4921259845"/>
  <pageSetup paperSize="9" orientation="portrait"/>
  <headerFooter alignWithMargins="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election activeCell="E46" sqref="E46"/>
    </sheetView>
  </sheetViews>
  <sheetFormatPr baseColWidth="10" defaultRowHeight="12" x14ac:dyDescent="0"/>
  <sheetData/>
  <phoneticPr fontId="0" type="noConversion"/>
  <pageMargins left="0.78740157499999996" right="0.78740157499999996" top="0.984251969" bottom="0.984251969" header="0.4921259845" footer="0.4921259845"/>
  <pageSetup paperSize="9" orientation="landscape"/>
  <headerFooter alignWithMargins="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1" workbookViewId="0">
      <selection activeCell="G45" sqref="G45"/>
    </sheetView>
  </sheetViews>
  <sheetFormatPr baseColWidth="10" defaultRowHeight="12" x14ac:dyDescent="0"/>
  <sheetData/>
  <phoneticPr fontId="0" type="noConversion"/>
  <pageMargins left="0.78740157499999996" right="0.78740157499999996" top="0.984251969" bottom="0.984251969" header="0.4921259845" footer="0.4921259845"/>
  <pageSetup paperSize="9" orientation="portrait"/>
  <headerFooter alignWithMargins="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H41" sqref="H41"/>
    </sheetView>
  </sheetViews>
  <sheetFormatPr baseColWidth="10" defaultRowHeight="12" x14ac:dyDescent="0"/>
  <sheetData/>
  <phoneticPr fontId="2" type="noConversion"/>
  <pageMargins left="0.78740157499999996" right="0.78740157499999996" top="0.984251969" bottom="0.984251969" header="0.4921259845" footer="0.4921259845"/>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25</vt:i4>
      </vt:variant>
    </vt:vector>
  </HeadingPairs>
  <TitlesOfParts>
    <vt:vector size="25" baseType="lpstr">
      <vt:lpstr> SI 2009</vt:lpstr>
      <vt:lpstr> SI 2010</vt:lpstr>
      <vt:lpstr> SI 2011</vt:lpstr>
      <vt:lpstr>Participation aux groupes théma</vt:lpstr>
      <vt:lpstr>SI 2009 graf 1</vt:lpstr>
      <vt:lpstr>SI 2009 graf 2</vt:lpstr>
      <vt:lpstr>SI 2009 graf 3</vt:lpstr>
      <vt:lpstr>SI 2009 graf 4</vt:lpstr>
      <vt:lpstr>SI 2009 graph 15</vt:lpstr>
      <vt:lpstr>SI 2009 graph 16</vt:lpstr>
      <vt:lpstr>SI 2009 graf 17</vt:lpstr>
      <vt:lpstr>SI 2010 graf 5</vt:lpstr>
      <vt:lpstr>SI 2010 graf 6</vt:lpstr>
      <vt:lpstr>SI 2010 graf 7</vt:lpstr>
      <vt:lpstr>SI 2010 graf 8</vt:lpstr>
      <vt:lpstr>SI 2010 graf 18</vt:lpstr>
      <vt:lpstr>SI 2010 graf 19</vt:lpstr>
      <vt:lpstr>SI 2010 graf 20</vt:lpstr>
      <vt:lpstr>SI 2011 graf 9</vt:lpstr>
      <vt:lpstr>SI 2011 graf 10</vt:lpstr>
      <vt:lpstr>SI 2011 graf 11</vt:lpstr>
      <vt:lpstr>SI 2011 graf 12</vt:lpstr>
      <vt:lpstr>évolution graf 13</vt:lpstr>
      <vt:lpstr>évolution graf 14</vt:lpstr>
      <vt:lpstr>évolution</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rebatgi</dc:creator>
  <cp:lastModifiedBy>Andy Benfield</cp:lastModifiedBy>
  <cp:lastPrinted>2009-09-07T11:35:54Z</cp:lastPrinted>
  <dcterms:created xsi:type="dcterms:W3CDTF">2009-07-22T19:19:43Z</dcterms:created>
  <dcterms:modified xsi:type="dcterms:W3CDTF">2011-04-26T13:31:13Z</dcterms:modified>
</cp:coreProperties>
</file>